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User\Desktop\park sp. inteligenta\"/>
    </mc:Choice>
  </mc:AlternateContent>
  <xr:revisionPtr revIDLastSave="0" documentId="8_{DF8765FF-8B9C-4AC5-A951-FD890555BEFE}" xr6:coauthVersionLast="47" xr6:coauthVersionMax="47" xr10:uidLastSave="{00000000-0000-0000-0000-000000000000}"/>
  <bookViews>
    <workbookView xWindow="2295" yWindow="2295" windowWidth="21600" windowHeight="11295" xr2:uid="{00000000-000D-0000-FFFF-FFFF00000000}"/>
  </bookViews>
  <sheets>
    <sheet name="1-Bilant_Solicitant" sheetId="1" r:id="rId1"/>
    <sheet name="2-Intreprinderi in dificultate" sheetId="2" r:id="rId2"/>
    <sheet name="3-Buget cerere" sheetId="3" r:id="rId3"/>
  </sheets>
  <externalReferences>
    <externalReference r:id="rId4"/>
  </externalReferences>
  <definedNames>
    <definedName name="eur" localSheetId="0">#REF!</definedName>
    <definedName name="eur">#REF!</definedName>
    <definedName name="FDR" localSheetId="0">#REF!</definedName>
    <definedName name="FDR">#REF!</definedName>
    <definedName name="RAF" localSheetId="0">[1]Instructiuni!#REF!</definedName>
    <definedName name="RAF">[1]Instructiuni!#REF!</definedName>
    <definedName name="_xlnm.Print_Area" localSheetId="0">'1-Bilant_Solicitant'!$B$1:$I$199</definedName>
    <definedName name="_xlnm.Print_Area" localSheetId="1">'2-Intreprinderi in dificultate'!$B$2:$I$42</definedName>
    <definedName name="_xlnm.Print_Area" localSheetId="2">'3-Buget cerere'!$B$2:$W$120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3" l="1"/>
  <c r="H16" i="3" s="1"/>
  <c r="K12" i="3"/>
  <c r="L12" i="3"/>
  <c r="U12" i="3"/>
  <c r="V12" i="3" s="1"/>
  <c r="H13" i="3"/>
  <c r="L13" i="3" s="1"/>
  <c r="K13" i="3"/>
  <c r="U13" i="3"/>
  <c r="H14" i="3"/>
  <c r="L14" i="3" s="1"/>
  <c r="K14" i="3"/>
  <c r="K16" i="3" s="1"/>
  <c r="U14" i="3"/>
  <c r="H15" i="3"/>
  <c r="L15" i="3" s="1"/>
  <c r="K15" i="3"/>
  <c r="U15" i="3"/>
  <c r="F16" i="3"/>
  <c r="G16" i="3"/>
  <c r="I16" i="3"/>
  <c r="J16" i="3"/>
  <c r="R16" i="3"/>
  <c r="U16" i="3" s="1"/>
  <c r="S16" i="3"/>
  <c r="T16" i="3"/>
  <c r="H18" i="3"/>
  <c r="L18" i="3" s="1"/>
  <c r="L19" i="3" s="1"/>
  <c r="K18" i="3"/>
  <c r="U18" i="3"/>
  <c r="F19" i="3"/>
  <c r="G19" i="3"/>
  <c r="H19" i="3"/>
  <c r="I19" i="3"/>
  <c r="J19" i="3"/>
  <c r="K19" i="3"/>
  <c r="R19" i="3"/>
  <c r="S19" i="3"/>
  <c r="T19" i="3"/>
  <c r="H21" i="3"/>
  <c r="L21" i="3" s="1"/>
  <c r="K21" i="3"/>
  <c r="U21" i="3"/>
  <c r="H22" i="3"/>
  <c r="K22" i="3"/>
  <c r="L22" i="3" s="1"/>
  <c r="V22" i="3" s="1"/>
  <c r="U22" i="3"/>
  <c r="H23" i="3"/>
  <c r="K23" i="3"/>
  <c r="L23" i="3" s="1"/>
  <c r="U23" i="3"/>
  <c r="H24" i="3"/>
  <c r="K24" i="3"/>
  <c r="L24" i="3"/>
  <c r="U24" i="3"/>
  <c r="H25" i="3"/>
  <c r="K25" i="3"/>
  <c r="U25" i="3"/>
  <c r="H26" i="3"/>
  <c r="K26" i="3"/>
  <c r="U26" i="3"/>
  <c r="H27" i="3"/>
  <c r="L27" i="3" s="1"/>
  <c r="K27" i="3"/>
  <c r="U27" i="3"/>
  <c r="H28" i="3"/>
  <c r="K28" i="3"/>
  <c r="L28" i="3"/>
  <c r="U28" i="3"/>
  <c r="V28" i="3"/>
  <c r="H29" i="3"/>
  <c r="L29" i="3" s="1"/>
  <c r="K29" i="3"/>
  <c r="U29" i="3"/>
  <c r="H30" i="3"/>
  <c r="L30" i="3" s="1"/>
  <c r="V30" i="3" s="1"/>
  <c r="K30" i="3"/>
  <c r="U30" i="3"/>
  <c r="H31" i="3"/>
  <c r="K31" i="3"/>
  <c r="L31" i="3" s="1"/>
  <c r="U31" i="3"/>
  <c r="H32" i="3"/>
  <c r="K32" i="3"/>
  <c r="L32" i="3"/>
  <c r="U32" i="3"/>
  <c r="H33" i="3"/>
  <c r="K33" i="3"/>
  <c r="U33" i="3"/>
  <c r="H34" i="3"/>
  <c r="K34" i="3"/>
  <c r="U34" i="3"/>
  <c r="H35" i="3"/>
  <c r="K35" i="3"/>
  <c r="L35" i="3"/>
  <c r="V35" i="3" s="1"/>
  <c r="O35" i="3"/>
  <c r="U35" i="3"/>
  <c r="H36" i="3"/>
  <c r="K36" i="3"/>
  <c r="L36" i="3" s="1"/>
  <c r="U36" i="3"/>
  <c r="H37" i="3"/>
  <c r="L37" i="3" s="1"/>
  <c r="V37" i="3" s="1"/>
  <c r="K37" i="3"/>
  <c r="U37" i="3"/>
  <c r="H38" i="3"/>
  <c r="K38" i="3"/>
  <c r="L38" i="3"/>
  <c r="U38" i="3"/>
  <c r="H39" i="3"/>
  <c r="K39" i="3"/>
  <c r="L39" i="3"/>
  <c r="U39" i="3"/>
  <c r="V39" i="3" s="1"/>
  <c r="F40" i="3"/>
  <c r="G40" i="3"/>
  <c r="I40" i="3"/>
  <c r="J40" i="3"/>
  <c r="R40" i="3"/>
  <c r="S40" i="3"/>
  <c r="T40" i="3"/>
  <c r="H42" i="3"/>
  <c r="K42" i="3"/>
  <c r="K50" i="3" s="1"/>
  <c r="U42" i="3"/>
  <c r="H43" i="3"/>
  <c r="L43" i="3" s="1"/>
  <c r="K43" i="3"/>
  <c r="U43" i="3"/>
  <c r="H44" i="3"/>
  <c r="L44" i="3" s="1"/>
  <c r="K44" i="3"/>
  <c r="U44" i="3"/>
  <c r="H45" i="3"/>
  <c r="L45" i="3" s="1"/>
  <c r="K45" i="3"/>
  <c r="U45" i="3"/>
  <c r="V45" i="3" s="1"/>
  <c r="H46" i="3"/>
  <c r="K46" i="3"/>
  <c r="U46" i="3"/>
  <c r="H47" i="3"/>
  <c r="K47" i="3"/>
  <c r="L47" i="3"/>
  <c r="U47" i="3"/>
  <c r="V47" i="3" s="1"/>
  <c r="H48" i="3"/>
  <c r="L48" i="3" s="1"/>
  <c r="V48" i="3" s="1"/>
  <c r="K48" i="3"/>
  <c r="U48" i="3"/>
  <c r="H49" i="3"/>
  <c r="K49" i="3"/>
  <c r="U49" i="3"/>
  <c r="F50" i="3"/>
  <c r="G50" i="3"/>
  <c r="I50" i="3"/>
  <c r="J50" i="3"/>
  <c r="R50" i="3"/>
  <c r="S50" i="3"/>
  <c r="T50" i="3"/>
  <c r="U50" i="3"/>
  <c r="H52" i="3"/>
  <c r="K52" i="3"/>
  <c r="L52" i="3" s="1"/>
  <c r="U52" i="3"/>
  <c r="H53" i="3"/>
  <c r="L53" i="3" s="1"/>
  <c r="V53" i="3" s="1"/>
  <c r="K53" i="3"/>
  <c r="U53" i="3"/>
  <c r="H54" i="3"/>
  <c r="K54" i="3"/>
  <c r="L54" i="3"/>
  <c r="U54" i="3"/>
  <c r="H55" i="3"/>
  <c r="K55" i="3"/>
  <c r="L55" i="3"/>
  <c r="U55" i="3"/>
  <c r="V55" i="3" s="1"/>
  <c r="H56" i="3"/>
  <c r="K56" i="3"/>
  <c r="U56" i="3"/>
  <c r="H57" i="3"/>
  <c r="L57" i="3" s="1"/>
  <c r="V57" i="3" s="1"/>
  <c r="K57" i="3"/>
  <c r="U57" i="3"/>
  <c r="H58" i="3"/>
  <c r="K58" i="3"/>
  <c r="U58" i="3"/>
  <c r="H59" i="3"/>
  <c r="K59" i="3"/>
  <c r="L59" i="3"/>
  <c r="U59" i="3"/>
  <c r="H60" i="3"/>
  <c r="K60" i="3"/>
  <c r="L60" i="3"/>
  <c r="O60" i="3"/>
  <c r="U60" i="3"/>
  <c r="F61" i="3"/>
  <c r="G61" i="3"/>
  <c r="I61" i="3"/>
  <c r="J61" i="3"/>
  <c r="R61" i="3"/>
  <c r="U61" i="3" s="1"/>
  <c r="S61" i="3"/>
  <c r="T61" i="3"/>
  <c r="K63" i="3"/>
  <c r="K65" i="3" s="1"/>
  <c r="U63" i="3"/>
  <c r="K64" i="3"/>
  <c r="L64" i="3" s="1"/>
  <c r="U64" i="3"/>
  <c r="F65" i="3"/>
  <c r="G65" i="3"/>
  <c r="H65" i="3"/>
  <c r="I65" i="3"/>
  <c r="J65" i="3"/>
  <c r="R65" i="3"/>
  <c r="R75" i="3" s="1"/>
  <c r="S65" i="3"/>
  <c r="T65" i="3"/>
  <c r="U65" i="3"/>
  <c r="K67" i="3"/>
  <c r="L67" i="3" s="1"/>
  <c r="U67" i="3"/>
  <c r="V67" i="3" s="1"/>
  <c r="K68" i="3"/>
  <c r="L68" i="3" s="1"/>
  <c r="U68" i="3"/>
  <c r="F69" i="3"/>
  <c r="G69" i="3"/>
  <c r="H69" i="3"/>
  <c r="I69" i="3"/>
  <c r="J69" i="3"/>
  <c r="R69" i="3"/>
  <c r="S69" i="3"/>
  <c r="T69" i="3"/>
  <c r="U69" i="3"/>
  <c r="H71" i="3"/>
  <c r="K71" i="3"/>
  <c r="L71" i="3"/>
  <c r="U71" i="3"/>
  <c r="H72" i="3"/>
  <c r="K72" i="3"/>
  <c r="L72" i="3" s="1"/>
  <c r="U72" i="3"/>
  <c r="H73" i="3"/>
  <c r="K73" i="3"/>
  <c r="U73" i="3"/>
  <c r="F74" i="3"/>
  <c r="G74" i="3"/>
  <c r="I74" i="3"/>
  <c r="J74" i="3"/>
  <c r="R74" i="3"/>
  <c r="S74" i="3"/>
  <c r="U74" i="3" s="1"/>
  <c r="T74" i="3"/>
  <c r="F89" i="3"/>
  <c r="G89" i="3"/>
  <c r="G99" i="3"/>
  <c r="G109" i="3"/>
  <c r="G119" i="3"/>
  <c r="C3" i="2"/>
  <c r="C4" i="2"/>
  <c r="C6" i="2"/>
  <c r="C8" i="2"/>
  <c r="H20" i="2"/>
  <c r="H22" i="2" s="1"/>
  <c r="H21" i="2"/>
  <c r="G184" i="1"/>
  <c r="H179" i="1"/>
  <c r="H184" i="1" s="1"/>
  <c r="G179" i="1"/>
  <c r="H178" i="1"/>
  <c r="G178" i="1"/>
  <c r="G187" i="1" s="1"/>
  <c r="H167" i="1"/>
  <c r="G167" i="1"/>
  <c r="H160" i="1"/>
  <c r="G160" i="1"/>
  <c r="H157" i="1"/>
  <c r="G157" i="1"/>
  <c r="H154" i="1"/>
  <c r="H170" i="1" s="1"/>
  <c r="G154" i="1"/>
  <c r="H151" i="1"/>
  <c r="G151" i="1"/>
  <c r="H134" i="1"/>
  <c r="H145" i="1" s="1"/>
  <c r="H173" i="1" s="1"/>
  <c r="G134" i="1"/>
  <c r="G145" i="1" s="1"/>
  <c r="H114" i="1"/>
  <c r="G114" i="1"/>
  <c r="H107" i="1"/>
  <c r="G107" i="1"/>
  <c r="H95" i="1"/>
  <c r="G95" i="1"/>
  <c r="H92" i="1"/>
  <c r="G92" i="1"/>
  <c r="H89" i="1"/>
  <c r="H99" i="1" s="1"/>
  <c r="G89" i="1"/>
  <c r="H87" i="1"/>
  <c r="G87" i="1"/>
  <c r="H82" i="1"/>
  <c r="G82" i="1"/>
  <c r="H70" i="1"/>
  <c r="G70" i="1"/>
  <c r="H58" i="1"/>
  <c r="G58" i="1"/>
  <c r="G57" i="1"/>
  <c r="G71" i="1" s="1"/>
  <c r="H55" i="1"/>
  <c r="G55" i="1"/>
  <c r="H51" i="1"/>
  <c r="G51" i="1"/>
  <c r="H44" i="1"/>
  <c r="G44" i="1"/>
  <c r="H36" i="1"/>
  <c r="G36" i="1"/>
  <c r="H28" i="1"/>
  <c r="G28" i="1"/>
  <c r="H17" i="1"/>
  <c r="H37" i="1" s="1"/>
  <c r="G17" i="1"/>
  <c r="G37" i="1" s="1"/>
  <c r="H28" i="2" l="1"/>
  <c r="E24" i="2"/>
  <c r="H27" i="2"/>
  <c r="V72" i="3"/>
  <c r="L46" i="3"/>
  <c r="V46" i="3" s="1"/>
  <c r="V71" i="3"/>
  <c r="L33" i="3"/>
  <c r="V33" i="3" s="1"/>
  <c r="G75" i="3"/>
  <c r="V59" i="3"/>
  <c r="V54" i="3"/>
  <c r="L49" i="3"/>
  <c r="V49" i="3" s="1"/>
  <c r="V38" i="3"/>
  <c r="V27" i="3"/>
  <c r="K40" i="3"/>
  <c r="F104" i="3" s="1"/>
  <c r="G99" i="1"/>
  <c r="V69" i="3"/>
  <c r="J75" i="3"/>
  <c r="V44" i="3"/>
  <c r="H186" i="1"/>
  <c r="F75" i="3"/>
  <c r="K69" i="3"/>
  <c r="L69" i="3" s="1"/>
  <c r="V32" i="3"/>
  <c r="V43" i="3"/>
  <c r="H57" i="1"/>
  <c r="H71" i="1" s="1"/>
  <c r="H72" i="1" s="1"/>
  <c r="L63" i="3"/>
  <c r="V63" i="3" s="1"/>
  <c r="L58" i="3"/>
  <c r="L61" i="3" s="1"/>
  <c r="V61" i="3" s="1"/>
  <c r="K61" i="3"/>
  <c r="V31" i="3"/>
  <c r="U19" i="3"/>
  <c r="V19" i="3" s="1"/>
  <c r="L26" i="3"/>
  <c r="V26" i="3" s="1"/>
  <c r="V15" i="3"/>
  <c r="G170" i="1"/>
  <c r="G189" i="1" s="1"/>
  <c r="V68" i="3"/>
  <c r="V36" i="3"/>
  <c r="F115" i="3"/>
  <c r="F117" i="3" s="1"/>
  <c r="F116" i="3" s="1"/>
  <c r="L25" i="3"/>
  <c r="V25" i="3" s="1"/>
  <c r="U40" i="3"/>
  <c r="V14" i="3"/>
  <c r="V24" i="3"/>
  <c r="L56" i="3"/>
  <c r="K74" i="3"/>
  <c r="S75" i="3"/>
  <c r="V60" i="3"/>
  <c r="I75" i="3"/>
  <c r="V23" i="3"/>
  <c r="F114" i="3"/>
  <c r="F118" i="3" s="1"/>
  <c r="T75" i="3"/>
  <c r="L34" i="3"/>
  <c r="V34" i="3" s="1"/>
  <c r="H123" i="1"/>
  <c r="H126" i="1" s="1"/>
  <c r="G123" i="1"/>
  <c r="G126" i="1" s="1"/>
  <c r="V29" i="3"/>
  <c r="V21" i="3"/>
  <c r="F108" i="3"/>
  <c r="U75" i="3"/>
  <c r="S77" i="3" s="1"/>
  <c r="L65" i="3"/>
  <c r="V65" i="3" s="1"/>
  <c r="K75" i="3"/>
  <c r="F94" i="3"/>
  <c r="V56" i="3"/>
  <c r="V52" i="3"/>
  <c r="V64" i="3"/>
  <c r="L16" i="3"/>
  <c r="V16" i="3" s="1"/>
  <c r="V13" i="3"/>
  <c r="H74" i="3"/>
  <c r="H50" i="3"/>
  <c r="F95" i="3" s="1"/>
  <c r="L42" i="3"/>
  <c r="V18" i="3"/>
  <c r="H61" i="3"/>
  <c r="L73" i="3"/>
  <c r="V73" i="3" s="1"/>
  <c r="H40" i="3"/>
  <c r="F105" i="3" s="1"/>
  <c r="F103" i="3" s="1"/>
  <c r="E34" i="2"/>
  <c r="H30" i="2"/>
  <c r="H29" i="2"/>
  <c r="G188" i="1"/>
  <c r="G72" i="1"/>
  <c r="H189" i="1"/>
  <c r="H187" i="1"/>
  <c r="H188" i="1"/>
  <c r="H172" i="1"/>
  <c r="G186" i="1"/>
  <c r="L74" i="3" l="1"/>
  <c r="V74" i="3" s="1"/>
  <c r="V58" i="3"/>
  <c r="E31" i="2"/>
  <c r="G172" i="1"/>
  <c r="H75" i="3"/>
  <c r="F113" i="3"/>
  <c r="L40" i="3"/>
  <c r="V40" i="3" s="1"/>
  <c r="G173" i="1"/>
  <c r="H128" i="1"/>
  <c r="G128" i="1"/>
  <c r="F85" i="3"/>
  <c r="F97" i="3"/>
  <c r="G105" i="3"/>
  <c r="F107" i="3"/>
  <c r="F106" i="3" s="1"/>
  <c r="L50" i="3"/>
  <c r="V50" i="3" s="1"/>
  <c r="V42" i="3"/>
  <c r="R77" i="3"/>
  <c r="T77" i="3"/>
  <c r="F84" i="3"/>
  <c r="F83" i="3" s="1"/>
  <c r="F93" i="3"/>
  <c r="F98" i="3"/>
  <c r="F88" i="3" s="1"/>
  <c r="H192" i="1"/>
  <c r="H191" i="1"/>
  <c r="H197" i="1" s="1"/>
  <c r="G192" i="1"/>
  <c r="G191" i="1"/>
  <c r="H198" i="1" l="1"/>
  <c r="G198" i="1"/>
  <c r="L75" i="3"/>
  <c r="V75" i="3" s="1"/>
  <c r="O18" i="3"/>
  <c r="O52" i="3"/>
  <c r="O53" i="3" s="1"/>
  <c r="O45" i="3"/>
  <c r="O59" i="3"/>
  <c r="O48" i="3"/>
  <c r="F87" i="3"/>
  <c r="F86" i="3" s="1"/>
  <c r="F96" i="3"/>
  <c r="G197" i="1"/>
</calcChain>
</file>

<file path=xl/sharedStrings.xml><?xml version="1.0" encoding="utf-8"?>
<sst xmlns="http://schemas.openxmlformats.org/spreadsheetml/2006/main" count="596" uniqueCount="355">
  <si>
    <t>SITUATII FINANCIARE INCHEIATE DE SOCIETATI INFIINTATE IN BAZA LEGII NR. 31/1990</t>
  </si>
  <si>
    <t>N = anul anterior depunerii cererii de finantare</t>
  </si>
  <si>
    <t>BILANT (cod 10)</t>
  </si>
  <si>
    <t>N-1</t>
  </si>
  <si>
    <t>N</t>
  </si>
  <si>
    <t>A. ACTIVE IMOBILIZATE</t>
  </si>
  <si>
    <t>I. IMOBILIZĂRI NECORPORALE</t>
  </si>
  <si>
    <t>1. Cheltuieli de constituire</t>
  </si>
  <si>
    <t>(+)</t>
  </si>
  <si>
    <t>2. Cheltuieli de dezvoltare</t>
  </si>
  <si>
    <t>3. Concesiuni, brevete, licențe, mărci comerciale, 
drepturi și active similare și alte imobilizări 
necorporale</t>
  </si>
  <si>
    <t>4. Fond comercial</t>
  </si>
  <si>
    <t>5. Active necorporale de explorare și evaluare a 
resurselor minerale</t>
  </si>
  <si>
    <t>6. Avansuri</t>
  </si>
  <si>
    <t>TOTAL</t>
  </si>
  <si>
    <t>II. IMOBILIZĂRI CORPORALE</t>
  </si>
  <si>
    <t xml:space="preserve">1. Terenuri și construcții </t>
  </si>
  <si>
    <t xml:space="preserve">2. Instalații tehnice și mașini </t>
  </si>
  <si>
    <t xml:space="preserve">3. Alte instalații, utilaje și mobilier </t>
  </si>
  <si>
    <t>4. Investiții imobiliare</t>
  </si>
  <si>
    <t>5. Imobilizări corporale în curs de execuție</t>
  </si>
  <si>
    <t>6. Investiții imobiliare în curs de execuție</t>
  </si>
  <si>
    <t>7. Active corporale de explorare și evaluare a 
resurselor minerale</t>
  </si>
  <si>
    <t>8. Active biologice productive</t>
  </si>
  <si>
    <t xml:space="preserve">9. Avansuri </t>
  </si>
  <si>
    <t xml:space="preserve">III. IMOBILIZĂRI FINANCIARE </t>
  </si>
  <si>
    <t>1. Acțiuni deținute la filiale</t>
  </si>
  <si>
    <t xml:space="preserve">2. Împrumuturi acordate entităților din grup </t>
  </si>
  <si>
    <t xml:space="preserve">3. Acțiunile deținute la entitățile asociate și la 
entitățile controlate în comun </t>
  </si>
  <si>
    <t xml:space="preserve">4. Împrumuturi acordate entităților asociate și 
entităților controlate în comun </t>
  </si>
  <si>
    <t>5. Alte titluri imobilizate</t>
  </si>
  <si>
    <t xml:space="preserve">6. Alte împrumuturi </t>
  </si>
  <si>
    <t>TOTAL ACTIVE IMOBILIZATE</t>
  </si>
  <si>
    <t>B. ACTIVE CIRCULANTE</t>
  </si>
  <si>
    <t xml:space="preserve">I. STOCURI </t>
  </si>
  <si>
    <t xml:space="preserve">1. Materii prime și materiale consumabile </t>
  </si>
  <si>
    <t>2. Producția în curs de execuție</t>
  </si>
  <si>
    <t>3. Produse finite și mărfuri</t>
  </si>
  <si>
    <t xml:space="preserve">4. Avansuri </t>
  </si>
  <si>
    <t xml:space="preserve">II. CREANȚE </t>
  </si>
  <si>
    <t>1. Creanțe comerciale</t>
  </si>
  <si>
    <t xml:space="preserve">2. Sume de încasat de la entitățile afiliate </t>
  </si>
  <si>
    <t>3. Sume de încasat de la entitățile asociate și 
entitățile controlate în comun</t>
  </si>
  <si>
    <t xml:space="preserve">4. Alte creanțe </t>
  </si>
  <si>
    <t xml:space="preserve">5. Capital subscris și nevărsat </t>
  </si>
  <si>
    <t xml:space="preserve">III. INVESTIȚII PE TERMEN SCURT </t>
  </si>
  <si>
    <t xml:space="preserve">1. Acțiuni deținute la entitățile afiliate </t>
  </si>
  <si>
    <t xml:space="preserve">2. Alte investiții pe termen scurt </t>
  </si>
  <si>
    <t xml:space="preserve">IV. CASA ȘI CONTURI LA BĂNCI </t>
  </si>
  <si>
    <t>TOTAL ACTIVE CIRCULANTE</t>
  </si>
  <si>
    <t>C. CHELTUIELI IN AVANS</t>
  </si>
  <si>
    <t xml:space="preserve">Sume de reluat într-o perioadă de până la un an </t>
  </si>
  <si>
    <t>Sume de reluat într-o perioadă mai mare de un an</t>
  </si>
  <si>
    <t>D. DATORII CARE TREBUIE PLATITE INTR-O PERIOADA DE PANA LA UN AN</t>
  </si>
  <si>
    <t>1. Împrumuturi din emisiunea de obligațiuni, 
prezentându-se separat împrumuturile din emisiunea 
de obligațiuni convertibile</t>
  </si>
  <si>
    <t xml:space="preserve">2. Sume datorate instituțiilor de credit </t>
  </si>
  <si>
    <t xml:space="preserve">3. Avansuri încasate în contul comenzilor </t>
  </si>
  <si>
    <t xml:space="preserve">4. Datorii comerciale - furnizori </t>
  </si>
  <si>
    <t>5. Efecte de comerț de plătit</t>
  </si>
  <si>
    <t>6. Sume datorate entităților din grup</t>
  </si>
  <si>
    <t xml:space="preserve">7. Sume datorate entităților asociate și entităților 
controlate în comun </t>
  </si>
  <si>
    <t xml:space="preserve">8. Alte datorii, inclusiv datoriile fiscale și 
datoriile privind asigurările sociale </t>
  </si>
  <si>
    <t xml:space="preserve">E. ACTIVE CIRCULANTE NETE/DATORII CURENTE NETE </t>
  </si>
  <si>
    <t>F. TOTAL ACTIVE MINUS DATORII CURENTE</t>
  </si>
  <si>
    <t xml:space="preserve">G. DATORII: SUMELE CARE TREBUIE PLĂTITE ÎNTR-O 
PERIOADĂ MAI MARE DE UN AN </t>
  </si>
  <si>
    <t>1. Împrumuturi din emisiunea de obligațiuni, 
prezentându-se separat împrumuturile din emisiunea de 
obligațiuni convertibile</t>
  </si>
  <si>
    <t xml:space="preserve">8. Alte datorii, inclusiv datoriile fiscale și datoriile privind asigurările sociale </t>
  </si>
  <si>
    <t>H. PROVIZIOANE</t>
  </si>
  <si>
    <t xml:space="preserve">1. Provizioane pentru beneficiile angajaților </t>
  </si>
  <si>
    <t>2. Provizioane pentru impozite</t>
  </si>
  <si>
    <t>3. Alte provizioane</t>
  </si>
  <si>
    <t>I. VENITURI IN AVANS</t>
  </si>
  <si>
    <t>1. Subventii pentru investitii</t>
  </si>
  <si>
    <t>2. Venituri inregistrate in avans</t>
  </si>
  <si>
    <t>3. Venituri in avans aferente activelor primite prin transfer de la clienti</t>
  </si>
  <si>
    <t>4. Fond comercial negativ</t>
  </si>
  <si>
    <t>J. CAPITAL SI REZERVE</t>
  </si>
  <si>
    <t xml:space="preserve">I. CAPITAL </t>
  </si>
  <si>
    <t>1. Capital subscris vărsat</t>
  </si>
  <si>
    <t xml:space="preserve">2. Capital subscris nevărsat </t>
  </si>
  <si>
    <t xml:space="preserve">3. Patrimoniul regiei </t>
  </si>
  <si>
    <t>4. Patrimoniul institutelor naționale de 
cercetare-dezvoltare</t>
  </si>
  <si>
    <t xml:space="preserve">5. Alte elemente de capitaluri proprii </t>
  </si>
  <si>
    <t xml:space="preserve">II. PRIME DE CAPITAL </t>
  </si>
  <si>
    <t>III. REZERVE DIN REEVALUARE</t>
  </si>
  <si>
    <t>IV. REZERVE</t>
  </si>
  <si>
    <t>1. Rezerve legale</t>
  </si>
  <si>
    <t>2. Rezerve statutare sau contractuale</t>
  </si>
  <si>
    <t>3. Alte rezerve</t>
  </si>
  <si>
    <t xml:space="preserve">Acțiuni proprii </t>
  </si>
  <si>
    <t>(-)</t>
  </si>
  <si>
    <t xml:space="preserve">Câștiguri legate de instrumentele de capitaluri 
proprii </t>
  </si>
  <si>
    <t>Pierderi legate de instrumentele de capitaluri proprii</t>
  </si>
  <si>
    <t>V. PROFITUL REPORTAT</t>
  </si>
  <si>
    <t>V. PIERDEREA REPORTATĂ</t>
  </si>
  <si>
    <t>VI. PROFITUL EXERCIȚIULUI FINANCIAR</t>
  </si>
  <si>
    <t>VI. PIERDEREA EXERCIȚIULUI FINANCIAR</t>
  </si>
  <si>
    <t>Repartizarea profitului</t>
  </si>
  <si>
    <t>TOTAL CAPITALURI PROPRII</t>
  </si>
  <si>
    <t xml:space="preserve">Patrimoniul public </t>
  </si>
  <si>
    <t>Patrimoniu privat</t>
  </si>
  <si>
    <t xml:space="preserve">CAPITALURI - TOTAL </t>
  </si>
  <si>
    <t>CHECK</t>
  </si>
  <si>
    <t>CONTUL DE PROFIT SI PIERDERE</t>
  </si>
  <si>
    <t>1. Cifra de afaceri neta</t>
  </si>
  <si>
    <t>Producţia vândută</t>
  </si>
  <si>
    <t>Venituri din vânzarea mărfurilor</t>
  </si>
  <si>
    <t xml:space="preserve">Reduceri comerciale acordate </t>
  </si>
  <si>
    <t>Venituri din subvenţii de exploatare aferente cifrei de afaceri nete</t>
  </si>
  <si>
    <t>2. Venituri aferente costului producţiei în curs de execuţie</t>
  </si>
  <si>
    <t>(+)/(-)</t>
  </si>
  <si>
    <t>3. Venituri din producţia de imobilizări necorporale şi corporale</t>
  </si>
  <si>
    <t>4. Venituri din reevaluarea imobilizărilor corporale</t>
  </si>
  <si>
    <t xml:space="preserve">5. Venituri din producţia de investiţii imobiliare </t>
  </si>
  <si>
    <t>6. Venituri din subvenţii de exploatare</t>
  </si>
  <si>
    <t>7. Alte venituri din exploatare</t>
  </si>
  <si>
    <t xml:space="preserve">VENITURI DIN EXPLOATARE - TOTAL </t>
  </si>
  <si>
    <t>8. a) Cheltuieli cu materiile prime şi materialele</t>
  </si>
  <si>
    <t>Alte cheltuieli materiale</t>
  </si>
  <si>
    <t>8. b) Alte cheltuieli externe (cu energie şi apă)</t>
  </si>
  <si>
    <t>8. c) Cheltuieli privind mărfurile</t>
  </si>
  <si>
    <t>Reduceri comerciale primite</t>
  </si>
  <si>
    <t>9. Cheltuieli cu personalul, din care:</t>
  </si>
  <si>
    <t>a) Salarii şi indemnizaţii</t>
  </si>
  <si>
    <t>b) Cheltuieli cu asigurările şi protecţia socială</t>
  </si>
  <si>
    <t>10. a) Ajustări de valoare privind imobilizările corporale şi necorporale</t>
  </si>
  <si>
    <t>a.1) Cheltuieli</t>
  </si>
  <si>
    <t>a.2) Venituri</t>
  </si>
  <si>
    <t>10. b) Ajustări de valoare privind activele circulante</t>
  </si>
  <si>
    <t>b.1) Cheltuieli</t>
  </si>
  <si>
    <t>b.2) Venituri</t>
  </si>
  <si>
    <t>11. Alte cheltuieli de exploatare</t>
  </si>
  <si>
    <t>11.1. Cheltuieli privind prestaţiile externe</t>
  </si>
  <si>
    <t>11.2. Cheltuieli cu alte impozite, taxe şi vărsăminte asimilate; cheltuieli reprezentând transferuri şi contribuţii datorate în baza unor acte normative speciale</t>
  </si>
  <si>
    <t>11.3. Cheltuieli cu protecţia mediului înconjurător</t>
  </si>
  <si>
    <t>11.4 Cheltuieli din reevaluarea imobilizărilor corporale</t>
  </si>
  <si>
    <t>11.5. Cheltuieli privind calamităţile şi alte evenimente similare</t>
  </si>
  <si>
    <t>11.6. Alte cheltuieli</t>
  </si>
  <si>
    <t>Ajustări privind provizioanele</t>
  </si>
  <si>
    <t>- Cheltuieli</t>
  </si>
  <si>
    <t>- Venituri</t>
  </si>
  <si>
    <t>CHELTUIELI DE EXPLOATARE - TOTAL</t>
  </si>
  <si>
    <t>PROFITUL SAU PIERDEREA DIN EXPLOATARE</t>
  </si>
  <si>
    <t>- Profit</t>
  </si>
  <si>
    <t xml:space="preserve">- Pierdere </t>
  </si>
  <si>
    <t>12. Venituri din interese de participare</t>
  </si>
  <si>
    <t>13. Venituri din dobânzi</t>
  </si>
  <si>
    <t>14. Venituri din subvenţii de exploatare pentru dobânda datorata</t>
  </si>
  <si>
    <t>15. Alte venituri financiare</t>
  </si>
  <si>
    <t>VENITURI FINANCIARE - TOTAL</t>
  </si>
  <si>
    <t>16. Ajustări de valoare privind imobilizările financiare şi investiţiile financiare deţinute ca active circulante</t>
  </si>
  <si>
    <t>17. Cheltuieli privind dobânzile</t>
  </si>
  <si>
    <t>18. Alte cheltuieli financiare</t>
  </si>
  <si>
    <t>CHELTUIELI FINANCIARE - TOTAL</t>
  </si>
  <si>
    <t>PROFITUL SAU PIERDEREA FINANCIARA</t>
  </si>
  <si>
    <t>VENITURI TOTALE</t>
  </si>
  <si>
    <t>CHELTUIELI TOTALE</t>
  </si>
  <si>
    <t>19. PROFITUL SAU PIERDEREA BRUT(Ă)</t>
  </si>
  <si>
    <t>20. Impozitul pe profit</t>
  </si>
  <si>
    <t>21. Impozitul specific unor activități</t>
  </si>
  <si>
    <t>22. Alte impozite neprezentate la elementele de mai sus</t>
  </si>
  <si>
    <t>22. PROFITUL SAU PIERDEREA NET(Ă) A EXERCIŢIULUI FINANCIAR</t>
  </si>
  <si>
    <t>*) În conformitate  cu prevederile Regulamentului (UE) nr. 651/2014 al Comisiei din 17 iunie 2014 de declarare a anumitor categorii de ajutoare compatibile cu piața internă în aplicarea articolelor 107 și 108 din tratat</t>
  </si>
  <si>
    <t>Atunci când întreprinderea a primit ajutor pentru salvare și nu a rambursat încă împrumutul sau nu a încetat garanția sau a primit ajutoare pentru restructurare și face încă obiectul unui plan de restructurare.</t>
  </si>
  <si>
    <t>3)</t>
  </si>
  <si>
    <t>Atunci când întreprinderea face obiectul unei proceduri colective de insolvență sau îndeplinește criteriile prevăzute de legislația națională pentru inițierea unei proceduri colective de insolvență la cererea creditorilor săi.</t>
  </si>
  <si>
    <t>2)</t>
  </si>
  <si>
    <t>Rezultat:</t>
  </si>
  <si>
    <t>Dacă valoarea rezultată negativă reprezintă cel mult 50% din valoarea cumulata a Capitalului social subscris si vărsat și a primelor de capital, atunci solicitantul nu se încadrează în categoria întreprinderilor în dificultate.</t>
  </si>
  <si>
    <t>iii)</t>
  </si>
  <si>
    <t xml:space="preserve">Rezerve   </t>
  </si>
  <si>
    <t>Rezerve din reevaluare</t>
  </si>
  <si>
    <t>Prime de capital</t>
  </si>
  <si>
    <t>Capital social subscris si varsat</t>
  </si>
  <si>
    <r>
      <t>Dacă Rezultatul total acumulat este negativ (</t>
    </r>
    <r>
      <rPr>
        <b/>
        <sz val="10"/>
        <rFont val="Arial Narrow"/>
        <family val="2"/>
      </rPr>
      <t>Pierdere acumulata</t>
    </r>
    <r>
      <rPr>
        <sz val="10"/>
        <color theme="1"/>
        <rFont val="Arial Narrow"/>
        <family val="2"/>
      </rPr>
      <t xml:space="preserve">), atunci se calculează </t>
    </r>
    <r>
      <rPr>
        <b/>
        <sz val="10"/>
        <rFont val="Arial Narrow"/>
        <family val="2"/>
      </rPr>
      <t xml:space="preserve">Pierderile de capital </t>
    </r>
    <r>
      <rPr>
        <sz val="10"/>
        <color theme="1"/>
        <rFont val="Arial Narrow"/>
        <family val="2"/>
      </rPr>
      <t>(Pierderea acumulata + Rezerve din reevaluare + Rezerve)</t>
    </r>
  </si>
  <si>
    <t>ii)</t>
  </si>
  <si>
    <t>Rezultatul total acumulat</t>
  </si>
  <si>
    <t>Rezultatul exercitiului financiar</t>
  </si>
  <si>
    <t>Rezultatul reportat</t>
  </si>
  <si>
    <t>Se calculează Rezultatul total acumulat al solicitantului</t>
  </si>
  <si>
    <t>i)</t>
  </si>
  <si>
    <r>
      <t xml:space="preserve">Când mai mult de jumătate din capitalul social subscris a dispărut din cauza pierderilor acumulate.
</t>
    </r>
    <r>
      <rPr>
        <b/>
        <i/>
        <sz val="10"/>
        <rFont val="Arial Narrow"/>
        <family val="2"/>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</si>
  <si>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1)</t>
  </si>
  <si>
    <t>O întreprindere este considerată a fi în dificultate dacă este îndeplinită cel puțin una dintre următoarele condiții*:</t>
  </si>
  <si>
    <t>Verificarea de la pct. 1) se face în mod automat, în baza informațiilor introduse deja. Verificarea de la pct. 1) nu este aplicabilă întreprinderilor ce au mai puțin de 3 ani de la înființare.</t>
  </si>
  <si>
    <t>Pentru a fi eligibil, solicitantul trebuie să nu se încadreze în categoria întreprinderilor în dificultate.</t>
  </si>
  <si>
    <t>Ajutor pentru inovare</t>
  </si>
  <si>
    <t>III</t>
  </si>
  <si>
    <t>Contribuţia solicitantului la cheltuieli neeligibile, inclusiv TVA aferenta</t>
  </si>
  <si>
    <t>II.b.</t>
  </si>
  <si>
    <t xml:space="preserve">Contribuţia solicitantului la cheltuieli eligibile </t>
  </si>
  <si>
    <t>II.a.</t>
  </si>
  <si>
    <t>Contribuţia totală a solicitantului, din care :</t>
  </si>
  <si>
    <t>II</t>
  </si>
  <si>
    <t xml:space="preserve">Valoarea totala eligibilă, inclusiv TVA aferenta  </t>
  </si>
  <si>
    <t>I.b.</t>
  </si>
  <si>
    <t>Valoarea totala neeligibilă, inclusiv TVA aferenta</t>
  </si>
  <si>
    <t>I.a.</t>
  </si>
  <si>
    <t>Componenta finanțabilă prin ajutor pentru inovare destinat IMM-urilor din care:</t>
  </si>
  <si>
    <t>I</t>
  </si>
  <si>
    <t>Valoare (lei)</t>
  </si>
  <si>
    <t>SURSE DE FINANŢARE AJUTOR PENTRU INOVARE DESTINAT IMM-urilor</t>
  </si>
  <si>
    <t>Nr crt</t>
  </si>
  <si>
    <t>Ajutorul de minimis</t>
  </si>
  <si>
    <t>Componenta finanțabilă prin ajutor de minimis, din care:</t>
  </si>
  <si>
    <t>SURSE DE FINANŢARE AJUTOR DE MINIMIS</t>
  </si>
  <si>
    <t>Ajutorul de stat regional</t>
  </si>
  <si>
    <t xml:space="preserve">Valoarea totala eligibilă, inclusiv TVA aferenta </t>
  </si>
  <si>
    <t>Componenta finanțabilă prin ajutor de stat regional, din care:</t>
  </si>
  <si>
    <t xml:space="preserve">SURSE DE FINANŢARE AJUTOR DE STAT REGIONAL </t>
  </si>
  <si>
    <t>Finanțarea nerambursabilă totală solicitată</t>
  </si>
  <si>
    <t>CJ</t>
  </si>
  <si>
    <t>JUDEȚ</t>
  </si>
  <si>
    <t>MIJLOCIE</t>
  </si>
  <si>
    <t>TIP INTREPRINDERE</t>
  </si>
  <si>
    <t>Valoarea totală a cererii de finantare, din care :</t>
  </si>
  <si>
    <t>SURSE DE FINANŢARE</t>
  </si>
  <si>
    <t>Perioada de realizare a activităților proiectului, după semnarea contractului de finanțare, este de maximum 24 de luni. Se va avea in vedere ca anul de implementare este diferit de anul calendaristic, astfel ca 24 de luni se pot implementa pe parcursul a 2 sau 3 ani calendaristici.</t>
  </si>
  <si>
    <t>NOTA</t>
  </si>
  <si>
    <t>TOTAL GENERAL</t>
  </si>
  <si>
    <t>TOTAL CHELTUIELI PENTRU INOVARE</t>
  </si>
  <si>
    <t>Cheltuieli pentru serviciile de sprijinire a inovării - Ajutor de Inovare destinat IMM-urilor</t>
  </si>
  <si>
    <t>N/A</t>
  </si>
  <si>
    <t>Cheltuieli pentru serviciile de consultanță și de asistență în domeniul inovării - Ajutor de Inovare destinat IMM-urilor</t>
  </si>
  <si>
    <t>Cheltuieli specifice de inovare (aferente unor activități de transfer de abilități/competențe/cunoștințe de cercetare-dezvoltare) - Ajutor de minimis</t>
  </si>
  <si>
    <t>Cheltuieli pentru inovare</t>
  </si>
  <si>
    <t xml:space="preserve">TOTAL CAPITOL 7 </t>
  </si>
  <si>
    <t>Cheltuieli pentru constituirea rezervei de implementare pentru ajustarea de preț</t>
  </si>
  <si>
    <t>7.2</t>
  </si>
  <si>
    <t>Cheltuieli aferente marjei de buget 25% din (1.2.+1.3+1.4.+2+3.1.+3.2.+3.3.+3.5.+3.7.+3.8+4+5.1.1.)</t>
  </si>
  <si>
    <t>7.1</t>
  </si>
  <si>
    <t xml:space="preserve">Cheltuieli aferente marjei de buget și pentru constituirea rezervei de implementare pentru ajustarea de preț </t>
  </si>
  <si>
    <t>CAP. 7</t>
  </si>
  <si>
    <t>TOTAL CAPITOL 6</t>
  </si>
  <si>
    <t>Probe tehnologice si teste</t>
  </si>
  <si>
    <t>6.2</t>
  </si>
  <si>
    <t>Pregatirea personalului de exploatare</t>
  </si>
  <si>
    <t>6.1</t>
  </si>
  <si>
    <t>Cheltuieli pentru probe tehnologice si teste</t>
  </si>
  <si>
    <t>CAP. 6</t>
  </si>
  <si>
    <t>TOTAL CAPITOL 5</t>
  </si>
  <si>
    <t>Cheltuieli pentru informare si publicitate</t>
  </si>
  <si>
    <t>5.4</t>
  </si>
  <si>
    <t>Cheltuieli diverse și neprevăzute</t>
  </si>
  <si>
    <t>5.3</t>
  </si>
  <si>
    <t>Taxe pentru acorduri, avize conforme şi autorizația de construire/desființare</t>
  </si>
  <si>
    <t>5.2.5</t>
  </si>
  <si>
    <t>Cota aferentă Casei Sociale a Constructorilor - CSC</t>
  </si>
  <si>
    <t>5.2.4</t>
  </si>
  <si>
    <t>Cota aferentă ISC pentru controlul statului în amenajarea teritoriului, urbanism şi pentru autorizarea lucrărilor de construcții</t>
  </si>
  <si>
    <t>5.2.3</t>
  </si>
  <si>
    <t>Cota aferentă ISC pentru controlul calităţii lucrărilor de construcţii</t>
  </si>
  <si>
    <t>5.2.2</t>
  </si>
  <si>
    <t>Comisioanele si dobanzile aferente creditului bancii finantatoare</t>
  </si>
  <si>
    <t>5.2.1</t>
  </si>
  <si>
    <t>Cheltuieli conexe organizării şantierului</t>
  </si>
  <si>
    <t>5.1.2</t>
  </si>
  <si>
    <t>Lucrări de construcţii şi instalaţii aferente organizării de şantier</t>
  </si>
  <si>
    <t>5.1.1</t>
  </si>
  <si>
    <t>Alte cheltuieli</t>
  </si>
  <si>
    <t>CAP. 5</t>
  </si>
  <si>
    <t>TOTAL CAPITOL 4</t>
  </si>
  <si>
    <t>Active necorporale</t>
  </si>
  <si>
    <t>4.6</t>
  </si>
  <si>
    <t>Cheltuieli cu achiziţionarea de instalaţii/ echipamente specifice în scopul obţinerii unei economii de energie, precum şi sisteme care utilizează surse regenerabile (alternative) de energie pentru eficientizarea activităţilor pentru care a solicitat finanţare</t>
  </si>
  <si>
    <t>4.5.1</t>
  </si>
  <si>
    <t>Dotări</t>
  </si>
  <si>
    <t>4.5</t>
  </si>
  <si>
    <t>Utilaje, echipamente tehnologice şi funcţionale care nu necesită montaj si echipamente de transport</t>
  </si>
  <si>
    <t>4.4</t>
  </si>
  <si>
    <t>4.3.1</t>
  </si>
  <si>
    <t>Utilaje, echipamente tehnologice şi funcţionale care necesită montaj, din care:</t>
  </si>
  <si>
    <t>4.3</t>
  </si>
  <si>
    <t>Montaj utilaje, echipamente tehnologice şi funcţionale</t>
  </si>
  <si>
    <t>4.2</t>
  </si>
  <si>
    <t>Construcţii şi instalaţii</t>
  </si>
  <si>
    <t>4.1</t>
  </si>
  <si>
    <t>Cheltuieli pentru investiţia de bază</t>
  </si>
  <si>
    <t>CAP. 4</t>
  </si>
  <si>
    <t> TOTAL CAPITOL 3</t>
  </si>
  <si>
    <t xml:space="preserve"> Coordonator în materie de securitate și sănătate</t>
  </si>
  <si>
    <t>3.8.3</t>
  </si>
  <si>
    <t>Dirigenție de șantier/supervizare</t>
  </si>
  <si>
    <t>3.8.2.</t>
  </si>
  <si>
    <t>3.8.2</t>
  </si>
  <si>
    <t>Asistență tehnică din partea proiectantului pentru participarea proiectantului la fazele incluse în programul de control al lucrărilor de execuție, avizat de către Inspectoratul de Stat în Construcții</t>
  </si>
  <si>
    <t>3.8.1</t>
  </si>
  <si>
    <t>3.8.1.2</t>
  </si>
  <si>
    <t>Asistență tehnică din partea proiectantului pe perioada de execuție a lucrărilor</t>
  </si>
  <si>
    <t>3.8.1.1</t>
  </si>
  <si>
    <t>Auditul financiar</t>
  </si>
  <si>
    <t>3.7.2</t>
  </si>
  <si>
    <t>Managementul de proiect pentru obiectivul de investiții si serviciile de consultanță pentru elaborarea planului de afaceri</t>
  </si>
  <si>
    <t>3.7.1</t>
  </si>
  <si>
    <t>Organizarea procedurilor de achizitie</t>
  </si>
  <si>
    <t>3.6</t>
  </si>
  <si>
    <t>Proiect tehnic şi detalii de execuție</t>
  </si>
  <si>
    <t>3.5.6</t>
  </si>
  <si>
    <t>Verificarea tehnică de calitate a proiectului tehnic şi a detaliilor de execuție</t>
  </si>
  <si>
    <t>3.5.5</t>
  </si>
  <si>
    <t>Documentațiile tehnice necesare în vederea obținerii avizelor/acordurilor/autorizațiilor</t>
  </si>
  <si>
    <t>3.5.4</t>
  </si>
  <si>
    <t>Studiu de fezabilitate/documentație de avizare a lucrărilor de intervenţii şi deviz general</t>
  </si>
  <si>
    <t>3.5.3</t>
  </si>
  <si>
    <t>Studiu de prefezabilitate</t>
  </si>
  <si>
    <t>3.5.2</t>
  </si>
  <si>
    <t>Tema de proiectare</t>
  </si>
  <si>
    <t>3.5.1</t>
  </si>
  <si>
    <t>Certificarea performantei energetice si auditul energetic al cladirilor</t>
  </si>
  <si>
    <t>3.4</t>
  </si>
  <si>
    <t>Expertizare tehnica</t>
  </si>
  <si>
    <t>3.3</t>
  </si>
  <si>
    <t>Documentaţii-suport şi cheltuieli pentru obţinerea de avize, acorduri şi autorizaţii</t>
  </si>
  <si>
    <t>3.2</t>
  </si>
  <si>
    <t>Alte studii specifice</t>
  </si>
  <si>
    <t>3.1.3</t>
  </si>
  <si>
    <t>Raport privind impactul asupra mediului</t>
  </si>
  <si>
    <t>3.1.2</t>
  </si>
  <si>
    <t>Studii de teren</t>
  </si>
  <si>
    <t>3.1.1</t>
  </si>
  <si>
    <t>Cheltuieli pentru proiectare și asistență tehnică</t>
  </si>
  <si>
    <t>CAP. 3</t>
  </si>
  <si>
    <t> TOTAL CAPITOL 2</t>
  </si>
  <si>
    <t>Cheltuieli pentru asigurarea utilitatilor necesare obiectivului de investitii</t>
  </si>
  <si>
    <t>2</t>
  </si>
  <si>
    <t>Cheltuieli pt asigurarea utilităţilor necesare obiectivului</t>
  </si>
  <si>
    <t>CAP. 2</t>
  </si>
  <si>
    <t>TOTAL CAPITOL 1</t>
  </si>
  <si>
    <t xml:space="preserve"> Cheltuieli pentru relocarea/protecţia utilităţilor (devieri reţele de utilităţi din amplasament)</t>
  </si>
  <si>
    <t>1.4</t>
  </si>
  <si>
    <t>Amenajări pentru protecţia mediului şi aducerea terenului la starea iniţială</t>
  </si>
  <si>
    <t>1.3</t>
  </si>
  <si>
    <t>Amenajarea terenului</t>
  </si>
  <si>
    <t>1.2</t>
  </si>
  <si>
    <t>Obtinerea terenului</t>
  </si>
  <si>
    <t>1.1</t>
  </si>
  <si>
    <t>Verificare</t>
  </si>
  <si>
    <t>Anul 3 calendaristic</t>
  </si>
  <si>
    <t>Anul 2 calendaristic</t>
  </si>
  <si>
    <t>Anul 1 calendaristic</t>
  </si>
  <si>
    <t>Cheltuieli pentru amenajarea terenului</t>
  </si>
  <si>
    <t>CAP. 1</t>
  </si>
  <si>
    <t>TVA ne-elig.</t>
  </si>
  <si>
    <t>Baza</t>
  </si>
  <si>
    <t>TVA elig.</t>
  </si>
  <si>
    <t>PLANUL DE FINANTARE (lei cu TVA)</t>
  </si>
  <si>
    <t>VERIFICARE INDEPLINIRE PRAGURI DE ELIGIBILITATE</t>
  </si>
  <si>
    <t>Total neeligibil</t>
  </si>
  <si>
    <t>Cheltuieli neeligibile</t>
  </si>
  <si>
    <t>Total eligibil</t>
  </si>
  <si>
    <t>Cheltuieli eligibile</t>
  </si>
  <si>
    <t>Denumirea capitolelor şi subcapitolelor</t>
  </si>
  <si>
    <t>Subcategorii MySMIS</t>
  </si>
  <si>
    <t>Corelare cu Devizul General</t>
  </si>
  <si>
    <t xml:space="preserve">      Anexa nr.4.10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</si>
</sst>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charset val="238"/>
      <scheme val="minor"/>
    </font>
    <font>
      <b/>
      <sz val="12"/>
      <color theme="1"/>
      <name val="Arial Narrow"/>
      <family val="2"/>
    </font>
    <font>
      <sz val="11"/>
      <color theme="1"/>
      <name val="Arial Narrow"/>
      <family val="2"/>
    </font>
    <font>
      <i/>
      <sz val="11"/>
      <color theme="1"/>
      <name val="Arial Narrow"/>
      <family val="2"/>
    </font>
    <font>
      <b/>
      <sz val="11"/>
      <color theme="1"/>
      <name val="Arial Narrow"/>
      <family val="2"/>
    </font>
    <font>
      <sz val="10"/>
      <color theme="1"/>
      <name val="Arial Narrow"/>
      <family val="2"/>
    </font>
    <font>
      <b/>
      <sz val="10"/>
      <color theme="1"/>
      <name val="Arial Narrow"/>
      <family val="2"/>
    </font>
    <font>
      <b/>
      <sz val="10"/>
      <name val="Arial Narrow"/>
      <family val="2"/>
    </font>
    <font>
      <b/>
      <i/>
      <sz val="10"/>
      <name val="Arial Narrow"/>
      <family val="2"/>
    </font>
    <font>
      <sz val="10"/>
      <name val="Arial Narrow"/>
      <family val="2"/>
    </font>
    <font>
      <sz val="11"/>
      <color theme="3"/>
      <name val="Arial Narrow"/>
      <family val="2"/>
    </font>
    <font>
      <b/>
      <sz val="11"/>
      <color theme="3"/>
      <name val="Arial Narrow"/>
      <family val="2"/>
    </font>
    <font>
      <i/>
      <sz val="10"/>
      <color theme="1"/>
      <name val="Arial Narrow"/>
      <family val="2"/>
    </font>
    <font>
      <sz val="10"/>
      <color rgb="FFFF0000"/>
      <name val="Arial Narrow"/>
      <family val="2"/>
    </font>
    <font>
      <b/>
      <sz val="12"/>
      <name val="Arial Narrow"/>
      <family val="2"/>
    </font>
    <font>
      <sz val="11"/>
      <name val="Arial Narrow"/>
      <family val="2"/>
    </font>
    <font>
      <b/>
      <sz val="11"/>
      <name val="Arial Narrow"/>
      <family val="2"/>
    </font>
    <font>
      <i/>
      <sz val="10"/>
      <name val="Arial Narrow"/>
      <family val="2"/>
    </font>
    <font>
      <b/>
      <i/>
      <sz val="10"/>
      <color theme="1"/>
      <name val="Arial Narrow"/>
      <family val="2"/>
    </font>
    <font>
      <b/>
      <sz val="11"/>
      <color theme="0"/>
      <name val="Arial Narrow"/>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0000"/>
        <bgColor indexed="64"/>
      </patternFill>
    </fill>
    <fill>
      <patternFill patternType="solid">
        <fgColor theme="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mediumDashDotDot">
        <color indexed="64"/>
      </top>
      <bottom style="mediumDashDotDot">
        <color indexed="64"/>
      </bottom>
      <diagonal/>
    </border>
    <border>
      <left/>
      <right/>
      <top style="mediumDashDotDot">
        <color indexed="64"/>
      </top>
      <bottom style="mediumDashDotDot">
        <color indexed="64"/>
      </bottom>
      <diagonal/>
    </border>
    <border>
      <left style="mediumDashDotDot">
        <color indexed="64"/>
      </left>
      <right/>
      <top style="mediumDashDotDot">
        <color indexed="64"/>
      </top>
      <bottom style="mediumDashDotDot">
        <color indexed="64"/>
      </bottom>
      <diagonal/>
    </border>
    <border>
      <left style="mediumDashDotDot">
        <color indexed="64"/>
      </left>
      <right style="mediumDashDotDot">
        <color indexed="64"/>
      </right>
      <top style="mediumDashDotDot">
        <color indexed="64"/>
      </top>
      <bottom style="mediumDashDotDot">
        <color indexed="64"/>
      </bottom>
      <diagonal/>
    </border>
    <border>
      <left/>
      <right style="thin">
        <color indexed="64"/>
      </right>
      <top/>
      <bottom style="mediumDashDotDot">
        <color indexed="64"/>
      </bottom>
      <diagonal/>
    </border>
    <border>
      <left/>
      <right/>
      <top/>
      <bottom style="mediumDashDotDot">
        <color indexed="64"/>
      </bottom>
      <diagonal/>
    </border>
    <border>
      <left/>
      <right style="thin">
        <color indexed="64"/>
      </right>
      <top/>
      <bottom/>
      <diagonal/>
    </border>
    <border>
      <left style="thin">
        <color indexed="64"/>
      </left>
      <right style="slantDashDot">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slantDashDot">
        <color indexed="64"/>
      </left>
      <right style="thin">
        <color indexed="64"/>
      </right>
      <top style="slantDashDot">
        <color indexed="64"/>
      </top>
      <bottom style="slantDashDot">
        <color indexed="64"/>
      </bottom>
      <diagonal/>
    </border>
    <border>
      <left style="slantDashDot">
        <color indexed="64"/>
      </left>
      <right style="slantDashDot">
        <color indexed="64"/>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top style="slantDashDot">
        <color indexed="64"/>
      </top>
      <bottom style="slantDashDot">
        <color indexed="64"/>
      </bottom>
      <diagonal/>
    </border>
    <border>
      <left style="slantDashDot">
        <color indexed="64"/>
      </left>
      <right/>
      <top style="slantDashDot">
        <color indexed="64"/>
      </top>
      <bottom style="slantDashDot">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258">
    <xf numFmtId="0" fontId="0" fillId="0" borderId="0" xfId="0"/>
    <xf numFmtId="0" fontId="0" fillId="2" borderId="0" xfId="0" applyFill="1" applyProtection="1">
      <protection locked="0"/>
    </xf>
    <xf numFmtId="0" fontId="0" fillId="3" borderId="0" xfId="0" applyFill="1" applyProtection="1">
      <protection locked="0"/>
    </xf>
    <xf numFmtId="0" fontId="2" fillId="4" borderId="0" xfId="0" applyFont="1" applyFill="1" applyAlignment="1" applyProtection="1">
      <alignment vertical="center"/>
      <protection locked="0"/>
    </xf>
    <xf numFmtId="0" fontId="2" fillId="4" borderId="0" xfId="0" applyFont="1" applyFill="1" applyProtection="1">
      <protection locked="0"/>
    </xf>
    <xf numFmtId="0" fontId="2" fillId="4" borderId="0" xfId="0" applyFont="1" applyFill="1" applyAlignment="1" applyProtection="1">
      <alignment horizontal="center" vertical="center"/>
      <protection locked="0"/>
    </xf>
    <xf numFmtId="0" fontId="3" fillId="2" borderId="0" xfId="0" applyFont="1" applyFill="1" applyProtection="1">
      <protection locked="0"/>
    </xf>
    <xf numFmtId="0" fontId="3" fillId="2" borderId="0" xfId="0" applyFont="1" applyFill="1" applyAlignment="1" applyProtection="1">
      <alignment horizontal="center" vertical="center"/>
      <protection locked="0"/>
    </xf>
    <xf numFmtId="0" fontId="4" fillId="2" borderId="0" xfId="0" applyFont="1" applyFill="1" applyProtection="1">
      <protection locked="0"/>
    </xf>
    <xf numFmtId="0" fontId="5" fillId="2" borderId="1" xfId="0" applyFont="1" applyFill="1" applyBorder="1" applyAlignment="1" applyProtection="1">
      <alignment vertical="center" wrapText="1"/>
      <protection locked="0"/>
    </xf>
    <xf numFmtId="0" fontId="5"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2" borderId="0" xfId="0" applyFont="1" applyFill="1" applyAlignment="1" applyProtection="1">
      <alignment vertical="center" wrapText="1"/>
      <protection locked="0"/>
    </xf>
    <xf numFmtId="0" fontId="5" fillId="2" borderId="2" xfId="0" applyFont="1" applyFill="1" applyBorder="1" applyAlignment="1" applyProtection="1">
      <alignment vertical="center" wrapText="1"/>
      <protection locked="0"/>
    </xf>
    <xf numFmtId="3" fontId="6" fillId="2" borderId="2" xfId="0" applyNumberFormat="1" applyFont="1" applyFill="1" applyBorder="1" applyAlignment="1" applyProtection="1">
      <alignment vertical="center"/>
      <protection locked="0"/>
    </xf>
    <xf numFmtId="0" fontId="7" fillId="2" borderId="3" xfId="0" applyFont="1" applyFill="1" applyBorder="1" applyAlignment="1" applyProtection="1">
      <alignment vertical="center" wrapText="1"/>
      <protection locked="0"/>
    </xf>
    <xf numFmtId="3" fontId="6" fillId="2" borderId="3" xfId="0" applyNumberFormat="1" applyFont="1" applyFill="1" applyBorder="1" applyAlignment="1" applyProtection="1">
      <alignment vertical="center"/>
      <protection locked="0"/>
    </xf>
    <xf numFmtId="0" fontId="6" fillId="2" borderId="4" xfId="0" applyFont="1" applyFill="1" applyBorder="1" applyAlignment="1" applyProtection="1">
      <alignment vertical="center" wrapText="1"/>
      <protection locked="0"/>
    </xf>
    <xf numFmtId="3" fontId="6" fillId="5" borderId="4" xfId="0" applyNumberFormat="1" applyFont="1" applyFill="1" applyBorder="1" applyAlignment="1" applyProtection="1">
      <alignment vertical="center"/>
      <protection locked="0"/>
    </xf>
    <xf numFmtId="0" fontId="0" fillId="3" borderId="0" xfId="0" applyFill="1"/>
    <xf numFmtId="0" fontId="7" fillId="2" borderId="4" xfId="0" applyFont="1" applyFill="1" applyBorder="1" applyAlignment="1" applyProtection="1">
      <alignment vertical="center" wrapText="1"/>
      <protection locked="0"/>
    </xf>
    <xf numFmtId="3" fontId="7" fillId="2" borderId="5" xfId="0" applyNumberFormat="1" applyFont="1" applyFill="1" applyBorder="1" applyAlignment="1">
      <alignment vertical="center"/>
    </xf>
    <xf numFmtId="3" fontId="6" fillId="2" borderId="5" xfId="0" applyNumberFormat="1" applyFont="1" applyFill="1" applyBorder="1" applyAlignment="1" applyProtection="1">
      <alignment vertical="center"/>
      <protection locked="0"/>
    </xf>
    <xf numFmtId="3" fontId="6" fillId="5" borderId="5" xfId="0" applyNumberFormat="1" applyFont="1" applyFill="1" applyBorder="1" applyAlignment="1" applyProtection="1">
      <alignment vertical="center"/>
      <protection locked="0"/>
    </xf>
    <xf numFmtId="0" fontId="7" fillId="2" borderId="5" xfId="0" applyFont="1" applyFill="1" applyBorder="1" applyAlignment="1" applyProtection="1">
      <alignment vertical="center" wrapText="1"/>
      <protection locked="0"/>
    </xf>
    <xf numFmtId="3" fontId="7" fillId="2" borderId="6" xfId="0" applyNumberFormat="1" applyFont="1" applyFill="1" applyBorder="1" applyAlignment="1">
      <alignment vertical="center"/>
    </xf>
    <xf numFmtId="0" fontId="2" fillId="6" borderId="1" xfId="0" applyFont="1" applyFill="1" applyBorder="1" applyAlignment="1" applyProtection="1">
      <alignment vertical="center" wrapText="1"/>
      <protection locked="0"/>
    </xf>
    <xf numFmtId="3" fontId="5" fillId="6" borderId="1" xfId="0" applyNumberFormat="1" applyFont="1" applyFill="1" applyBorder="1" applyAlignment="1">
      <alignment vertical="center"/>
    </xf>
    <xf numFmtId="0" fontId="5" fillId="2" borderId="3" xfId="0" applyFont="1" applyFill="1" applyBorder="1" applyAlignment="1" applyProtection="1">
      <alignment vertical="center" wrapText="1"/>
      <protection locked="0"/>
    </xf>
    <xf numFmtId="3" fontId="6" fillId="2" borderId="4" xfId="0" applyNumberFormat="1" applyFont="1" applyFill="1" applyBorder="1" applyAlignment="1" applyProtection="1">
      <alignment vertical="center"/>
      <protection locked="0"/>
    </xf>
    <xf numFmtId="3" fontId="7" fillId="2" borderId="4" xfId="0" applyNumberFormat="1" applyFont="1" applyFill="1" applyBorder="1" applyAlignment="1">
      <alignment vertical="center"/>
    </xf>
    <xf numFmtId="0" fontId="6" fillId="2" borderId="5" xfId="0" applyFont="1" applyFill="1" applyBorder="1" applyAlignment="1" applyProtection="1">
      <alignment vertical="center" wrapText="1"/>
      <protection locked="0"/>
    </xf>
    <xf numFmtId="0" fontId="2" fillId="7" borderId="1" xfId="0" applyFont="1" applyFill="1" applyBorder="1" applyAlignment="1" applyProtection="1">
      <alignment vertical="center" wrapText="1"/>
      <protection locked="0"/>
    </xf>
    <xf numFmtId="3" fontId="0" fillId="3" borderId="0" xfId="0" applyNumberFormat="1" applyFill="1" applyProtection="1">
      <protection locked="0"/>
    </xf>
    <xf numFmtId="3" fontId="5" fillId="2" borderId="4" xfId="0" applyNumberFormat="1" applyFont="1" applyFill="1" applyBorder="1" applyAlignment="1">
      <alignment vertical="center"/>
    </xf>
    <xf numFmtId="0" fontId="6" fillId="2" borderId="3" xfId="0" applyFont="1" applyFill="1" applyBorder="1" applyAlignment="1" applyProtection="1">
      <alignment vertical="center" wrapText="1"/>
      <protection locked="0"/>
    </xf>
    <xf numFmtId="0" fontId="5" fillId="2" borderId="0" xfId="0" applyFont="1" applyFill="1" applyProtection="1">
      <protection locked="0"/>
    </xf>
    <xf numFmtId="0" fontId="7" fillId="2" borderId="0" xfId="0" applyFont="1" applyFill="1" applyAlignment="1" applyProtection="1">
      <alignment vertical="center" wrapText="1"/>
      <protection locked="0"/>
    </xf>
    <xf numFmtId="3" fontId="5" fillId="2" borderId="0" xfId="0" applyNumberFormat="1" applyFont="1" applyFill="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xf>
    <xf numFmtId="0" fontId="7" fillId="2" borderId="2" xfId="0" applyFont="1" applyFill="1" applyBorder="1" applyAlignment="1" applyProtection="1">
      <alignment vertical="center" wrapText="1"/>
      <protection locked="0"/>
    </xf>
    <xf numFmtId="3" fontId="7" fillId="2" borderId="2" xfId="0" applyNumberFormat="1" applyFont="1" applyFill="1" applyBorder="1" applyAlignment="1">
      <alignment vertical="center"/>
    </xf>
    <xf numFmtId="3" fontId="5" fillId="2" borderId="1" xfId="0" applyNumberFormat="1" applyFont="1" applyFill="1" applyBorder="1" applyAlignment="1">
      <alignment vertical="center"/>
    </xf>
    <xf numFmtId="3" fontId="6" fillId="5" borderId="6" xfId="0" applyNumberFormat="1" applyFont="1" applyFill="1" applyBorder="1" applyAlignment="1" applyProtection="1">
      <alignment vertical="center"/>
      <protection locked="0"/>
    </xf>
    <xf numFmtId="3" fontId="5" fillId="2" borderId="1" xfId="0" applyNumberFormat="1" applyFont="1" applyFill="1" applyBorder="1" applyAlignment="1" applyProtection="1">
      <alignment vertical="center"/>
      <protection locked="0"/>
    </xf>
    <xf numFmtId="0" fontId="7" fillId="2" borderId="1" xfId="0" applyFont="1" applyFill="1" applyBorder="1" applyAlignment="1" applyProtection="1">
      <alignment vertical="center" wrapText="1"/>
      <protection locked="0"/>
    </xf>
    <xf numFmtId="0" fontId="0" fillId="2" borderId="0" xfId="0" applyFill="1"/>
    <xf numFmtId="0" fontId="3" fillId="2" borderId="0" xfId="0" applyFont="1" applyFill="1"/>
    <xf numFmtId="0" fontId="3" fillId="2" borderId="0" xfId="0" applyFont="1" applyFill="1" applyAlignment="1">
      <alignment vertical="top" wrapText="1"/>
    </xf>
    <xf numFmtId="0" fontId="8" fillId="4" borderId="9" xfId="0" applyFont="1" applyFill="1" applyBorder="1" applyAlignment="1">
      <alignmen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xf numFmtId="0" fontId="8" fillId="2" borderId="19" xfId="0" applyFont="1" applyFill="1" applyBorder="1" applyAlignment="1">
      <alignment horizontal="center" vertical="center" wrapText="1"/>
    </xf>
    <xf numFmtId="0" fontId="6" fillId="2" borderId="15" xfId="0" applyFont="1" applyFill="1" applyBorder="1" applyAlignment="1">
      <alignment vertical="top" wrapText="1"/>
    </xf>
    <xf numFmtId="4" fontId="8" fillId="2" borderId="22" xfId="0" applyNumberFormat="1" applyFont="1" applyFill="1" applyBorder="1" applyAlignment="1">
      <alignment horizontal="center" vertical="center" wrapText="1"/>
    </xf>
    <xf numFmtId="4" fontId="8" fillId="2" borderId="0" xfId="0" applyNumberFormat="1" applyFont="1" applyFill="1" applyAlignment="1">
      <alignment horizontal="left" vertical="center"/>
    </xf>
    <xf numFmtId="0" fontId="8" fillId="2" borderId="26" xfId="0" applyFont="1" applyFill="1" applyBorder="1" applyAlignment="1">
      <alignment horizontal="center" vertical="center" wrapText="1"/>
    </xf>
    <xf numFmtId="3" fontId="6" fillId="2" borderId="22" xfId="0" applyNumberFormat="1" applyFont="1" applyFill="1" applyBorder="1" applyAlignment="1">
      <alignment horizontal="right" vertical="center" wrapText="1"/>
    </xf>
    <xf numFmtId="0" fontId="8" fillId="2" borderId="22"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horizontal="center" vertical="center" wrapText="1"/>
    </xf>
    <xf numFmtId="4" fontId="8" fillId="2" borderId="22" xfId="0" applyNumberFormat="1" applyFont="1" applyFill="1" applyBorder="1" applyAlignment="1">
      <alignment horizontal="right" vertical="center" wrapText="1"/>
    </xf>
    <xf numFmtId="4" fontId="8" fillId="2" borderId="0" xfId="0" applyNumberFormat="1" applyFont="1" applyFill="1" applyAlignment="1">
      <alignment horizontal="left" vertical="top" wrapText="1"/>
    </xf>
    <xf numFmtId="3" fontId="8" fillId="2" borderId="22" xfId="0" applyNumberFormat="1" applyFont="1" applyFill="1" applyBorder="1" applyAlignment="1">
      <alignment horizontal="right" vertical="center" wrapText="1"/>
    </xf>
    <xf numFmtId="0" fontId="8" fillId="2" borderId="22" xfId="0" applyFont="1" applyFill="1" applyBorder="1" applyAlignment="1">
      <alignment horizontal="left" vertical="top" wrapText="1"/>
    </xf>
    <xf numFmtId="0" fontId="8" fillId="2" borderId="0" xfId="0" applyFont="1" applyFill="1" applyAlignment="1">
      <alignment horizontal="left" vertical="top" wrapText="1"/>
    </xf>
    <xf numFmtId="0" fontId="8" fillId="2" borderId="15" xfId="0" applyFont="1" applyFill="1" applyBorder="1" applyAlignment="1">
      <alignment vertical="top" wrapText="1"/>
    </xf>
    <xf numFmtId="0" fontId="3" fillId="2" borderId="0" xfId="0" applyFont="1" applyFill="1" applyAlignment="1">
      <alignment horizontal="left" vertical="top" wrapText="1"/>
    </xf>
    <xf numFmtId="0" fontId="0" fillId="2" borderId="30" xfId="0" applyFill="1" applyBorder="1"/>
    <xf numFmtId="0" fontId="0" fillId="2" borderId="31" xfId="0" applyFill="1" applyBorder="1"/>
    <xf numFmtId="0" fontId="5" fillId="2" borderId="31" xfId="0" applyFont="1" applyFill="1" applyBorder="1"/>
    <xf numFmtId="0" fontId="5" fillId="2" borderId="32" xfId="0" applyFont="1" applyFill="1" applyBorder="1"/>
    <xf numFmtId="0" fontId="0" fillId="2" borderId="33" xfId="0" applyFill="1" applyBorder="1" applyAlignment="1">
      <alignment vertical="center" wrapText="1"/>
    </xf>
    <xf numFmtId="0" fontId="0" fillId="2" borderId="0" xfId="0" applyFill="1" applyAlignment="1">
      <alignment vertical="center" wrapText="1"/>
    </xf>
    <xf numFmtId="0" fontId="5" fillId="2" borderId="0" xfId="0" applyFont="1" applyFill="1" applyAlignment="1">
      <alignment vertical="center" wrapText="1"/>
    </xf>
    <xf numFmtId="0" fontId="5" fillId="2" borderId="34" xfId="0" applyFont="1" applyFill="1" applyBorder="1" applyAlignment="1">
      <alignment vertical="center" wrapText="1"/>
    </xf>
    <xf numFmtId="0" fontId="0" fillId="2" borderId="35" xfId="0" applyFill="1" applyBorder="1"/>
    <xf numFmtId="0" fontId="0" fillId="2" borderId="36" xfId="0" applyFill="1" applyBorder="1"/>
    <xf numFmtId="0" fontId="5" fillId="2" borderId="35" xfId="0" applyFont="1" applyFill="1" applyBorder="1"/>
    <xf numFmtId="0" fontId="5" fillId="2" borderId="37" xfId="0" applyFont="1" applyFill="1" applyBorder="1"/>
    <xf numFmtId="0" fontId="3" fillId="8" borderId="0" xfId="0" applyFont="1" applyFill="1" applyProtection="1">
      <protection locked="0"/>
    </xf>
    <xf numFmtId="0" fontId="5" fillId="8" borderId="0" xfId="0" applyFont="1" applyFill="1" applyProtection="1">
      <protection locked="0"/>
    </xf>
    <xf numFmtId="0" fontId="5" fillId="2" borderId="38" xfId="0" applyFont="1" applyFill="1" applyBorder="1" applyAlignment="1">
      <alignment horizontal="center" vertical="center"/>
    </xf>
    <xf numFmtId="4" fontId="3" fillId="5" borderId="39" xfId="1" applyNumberFormat="1" applyFont="1" applyFill="1" applyBorder="1" applyAlignment="1" applyProtection="1">
      <alignment horizontal="right" vertical="center"/>
      <protection locked="0"/>
    </xf>
    <xf numFmtId="0" fontId="5" fillId="0" borderId="40" xfId="1" applyFont="1" applyBorder="1" applyAlignment="1" applyProtection="1">
      <alignment vertical="center" wrapText="1"/>
      <protection locked="0"/>
    </xf>
    <xf numFmtId="0" fontId="3" fillId="0" borderId="41" xfId="1" applyFont="1" applyBorder="1" applyAlignment="1" applyProtection="1">
      <alignment horizontal="center" vertical="center" wrapText="1"/>
      <protection locked="0"/>
    </xf>
    <xf numFmtId="4" fontId="3" fillId="0" borderId="42" xfId="1" applyNumberFormat="1" applyFont="1" applyBorder="1" applyAlignment="1">
      <alignment horizontal="right" vertical="center"/>
    </xf>
    <xf numFmtId="0" fontId="3" fillId="0" borderId="1" xfId="1" applyFont="1" applyBorder="1" applyAlignment="1" applyProtection="1">
      <alignment vertical="center" wrapText="1"/>
      <protection locked="0"/>
    </xf>
    <xf numFmtId="0" fontId="3" fillId="0" borderId="43" xfId="1" applyFont="1" applyBorder="1" applyAlignment="1" applyProtection="1">
      <alignment horizontal="center" vertical="center" wrapText="1"/>
      <protection locked="0"/>
    </xf>
    <xf numFmtId="4" fontId="5" fillId="0" borderId="42" xfId="1" applyNumberFormat="1" applyFont="1" applyBorder="1" applyAlignment="1">
      <alignment horizontal="right" vertical="center"/>
    </xf>
    <xf numFmtId="0" fontId="5" fillId="0" borderId="1" xfId="1" applyFont="1" applyBorder="1" applyAlignment="1" applyProtection="1">
      <alignment vertical="center" wrapText="1"/>
      <protection locked="0"/>
    </xf>
    <xf numFmtId="0" fontId="5" fillId="0" borderId="44" xfId="1" applyFont="1" applyBorder="1" applyAlignment="1" applyProtection="1">
      <alignment horizontal="right" vertical="center" wrapText="1"/>
      <protection locked="0"/>
    </xf>
    <xf numFmtId="0" fontId="5" fillId="0" borderId="45" xfId="1" applyFont="1" applyBorder="1" applyAlignment="1" applyProtection="1">
      <alignment horizontal="center" vertical="center" wrapText="1"/>
      <protection locked="0"/>
    </xf>
    <xf numFmtId="0" fontId="5" fillId="0" borderId="46" xfId="1" applyFont="1" applyBorder="1" applyAlignment="1" applyProtection="1">
      <alignment vertical="center" wrapText="1"/>
      <protection locked="0"/>
    </xf>
    <xf numFmtId="4" fontId="3" fillId="5" borderId="47" xfId="1" applyNumberFormat="1" applyFont="1" applyFill="1" applyBorder="1" applyAlignment="1" applyProtection="1">
      <alignment horizontal="right" vertical="center"/>
      <protection locked="0"/>
    </xf>
    <xf numFmtId="49" fontId="10" fillId="2" borderId="0" xfId="1" applyNumberFormat="1" applyFont="1" applyFill="1" applyAlignment="1" applyProtection="1">
      <alignment horizontal="right" vertical="center"/>
      <protection locked="0"/>
    </xf>
    <xf numFmtId="9" fontId="3" fillId="2" borderId="0" xfId="2" applyFont="1" applyFill="1" applyProtection="1">
      <protection locked="0"/>
    </xf>
    <xf numFmtId="4" fontId="3" fillId="2" borderId="0" xfId="0" applyNumberFormat="1" applyFont="1" applyFill="1" applyProtection="1">
      <protection locked="0"/>
    </xf>
    <xf numFmtId="0" fontId="3" fillId="8" borderId="0" xfId="0" applyFont="1" applyFill="1" applyAlignment="1" applyProtection="1">
      <alignment vertical="center"/>
      <protection locked="0"/>
    </xf>
    <xf numFmtId="0" fontId="3" fillId="2" borderId="0" xfId="0" applyFont="1" applyFill="1" applyAlignment="1" applyProtection="1">
      <alignment vertical="center"/>
      <protection locked="0"/>
    </xf>
    <xf numFmtId="9" fontId="3" fillId="2" borderId="0" xfId="2" applyFont="1" applyFill="1" applyAlignment="1" applyProtection="1">
      <alignment vertical="center"/>
      <protection locked="0"/>
    </xf>
    <xf numFmtId="4" fontId="3" fillId="2" borderId="0" xfId="0" applyNumberFormat="1" applyFont="1" applyFill="1" applyAlignment="1" applyProtection="1">
      <alignment vertical="center"/>
      <protection locked="0"/>
    </xf>
    <xf numFmtId="4" fontId="3" fillId="2" borderId="47" xfId="1" applyNumberFormat="1" applyFont="1" applyFill="1" applyBorder="1" applyAlignment="1">
      <alignment horizontal="right" vertical="center"/>
    </xf>
    <xf numFmtId="4" fontId="3" fillId="2" borderId="42" xfId="1" applyNumberFormat="1" applyFont="1" applyFill="1" applyBorder="1" applyAlignment="1">
      <alignment horizontal="right" vertical="center"/>
    </xf>
    <xf numFmtId="0" fontId="5"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wrapText="1"/>
      <protection locked="0"/>
    </xf>
    <xf numFmtId="0" fontId="3" fillId="2" borderId="32" xfId="0" applyFont="1" applyFill="1" applyBorder="1" applyAlignment="1" applyProtection="1">
      <alignment vertical="center"/>
      <protection locked="0"/>
    </xf>
    <xf numFmtId="0" fontId="11" fillId="2" borderId="34" xfId="0" applyFont="1" applyFill="1" applyBorder="1" applyProtection="1">
      <protection locked="0"/>
    </xf>
    <xf numFmtId="0" fontId="12" fillId="2" borderId="37" xfId="0" applyFont="1" applyFill="1" applyBorder="1" applyProtection="1">
      <protection locked="0"/>
    </xf>
    <xf numFmtId="49" fontId="8" fillId="2" borderId="0" xfId="1" applyNumberFormat="1" applyFont="1" applyFill="1" applyAlignment="1" applyProtection="1">
      <alignment vertical="center"/>
      <protection locked="0"/>
    </xf>
    <xf numFmtId="4" fontId="5" fillId="2" borderId="0" xfId="0" applyNumberFormat="1" applyFont="1" applyFill="1" applyAlignment="1" applyProtection="1">
      <alignment vertical="center"/>
      <protection locked="0"/>
    </xf>
    <xf numFmtId="9" fontId="13" fillId="2" borderId="48" xfId="2" applyFont="1" applyFill="1" applyBorder="1" applyAlignment="1" applyProtection="1">
      <alignment horizontal="center" vertical="center"/>
    </xf>
    <xf numFmtId="0" fontId="14" fillId="2" borderId="0" xfId="1" applyFont="1" applyFill="1" applyAlignment="1" applyProtection="1">
      <alignment vertical="center" wrapText="1"/>
      <protection locked="0"/>
    </xf>
    <xf numFmtId="4" fontId="2" fillId="2" borderId="0" xfId="0" applyNumberFormat="1" applyFont="1" applyFill="1" applyAlignment="1" applyProtection="1">
      <alignment horizontal="center" vertical="center"/>
      <protection locked="0"/>
    </xf>
    <xf numFmtId="4" fontId="15" fillId="2" borderId="0" xfId="1" applyNumberFormat="1" applyFont="1" applyFill="1" applyAlignment="1" applyProtection="1">
      <alignment horizontal="right" vertical="center"/>
      <protection locked="0"/>
    </xf>
    <xf numFmtId="0" fontId="15" fillId="2" borderId="0" xfId="1" applyFont="1" applyFill="1" applyAlignment="1" applyProtection="1">
      <alignment horizontal="center" vertical="center" wrapText="1"/>
      <protection locked="0"/>
    </xf>
    <xf numFmtId="49" fontId="16" fillId="2" borderId="0" xfId="1" applyNumberFormat="1" applyFont="1" applyFill="1" applyAlignment="1" applyProtection="1">
      <alignment horizontal="right" vertical="center"/>
      <protection locked="0"/>
    </xf>
    <xf numFmtId="0" fontId="5" fillId="2" borderId="47" xfId="0" applyFont="1" applyFill="1" applyBorder="1" applyAlignment="1">
      <alignment horizontal="center" vertical="center"/>
    </xf>
    <xf numFmtId="4" fontId="2" fillId="2" borderId="49" xfId="0" applyNumberFormat="1" applyFont="1" applyFill="1" applyBorder="1" applyAlignment="1">
      <alignment horizontal="center" vertical="center"/>
    </xf>
    <xf numFmtId="4" fontId="15" fillId="2" borderId="40" xfId="1" applyNumberFormat="1" applyFont="1" applyFill="1" applyBorder="1" applyAlignment="1">
      <alignment horizontal="right" vertical="center"/>
    </xf>
    <xf numFmtId="4" fontId="15" fillId="2" borderId="32" xfId="1" applyNumberFormat="1" applyFont="1" applyFill="1" applyBorder="1" applyAlignment="1">
      <alignment horizontal="right" vertical="center"/>
    </xf>
    <xf numFmtId="0" fontId="5" fillId="2" borderId="50" xfId="0" applyFont="1" applyFill="1" applyBorder="1" applyAlignment="1">
      <alignment horizontal="center" vertical="center"/>
    </xf>
    <xf numFmtId="4" fontId="15" fillId="2" borderId="51" xfId="1" applyNumberFormat="1" applyFont="1" applyFill="1" applyBorder="1" applyAlignment="1">
      <alignment horizontal="right" vertical="center"/>
    </xf>
    <xf numFmtId="4" fontId="15" fillId="2" borderId="52" xfId="1" applyNumberFormat="1" applyFont="1" applyFill="1" applyBorder="1" applyAlignment="1">
      <alignment horizontal="right" vertical="center"/>
    </xf>
    <xf numFmtId="0" fontId="15" fillId="2" borderId="52" xfId="1" applyFont="1" applyFill="1" applyBorder="1" applyAlignment="1" applyProtection="1">
      <alignment horizontal="center" vertical="center" wrapText="1"/>
      <protection locked="0"/>
    </xf>
    <xf numFmtId="49" fontId="16" fillId="2" borderId="53" xfId="1" applyNumberFormat="1" applyFont="1" applyFill="1" applyBorder="1" applyAlignment="1" applyProtection="1">
      <alignment horizontal="right" vertical="center"/>
      <protection locked="0"/>
    </xf>
    <xf numFmtId="49" fontId="16" fillId="2" borderId="54" xfId="1" applyNumberFormat="1" applyFont="1" applyFill="1" applyBorder="1" applyAlignment="1" applyProtection="1">
      <alignment horizontal="right" vertical="center"/>
      <protection locked="0"/>
    </xf>
    <xf numFmtId="0" fontId="5" fillId="2" borderId="42" xfId="0" applyFont="1" applyFill="1" applyBorder="1" applyAlignment="1">
      <alignment horizontal="center" vertical="center"/>
    </xf>
    <xf numFmtId="4" fontId="5" fillId="2" borderId="55" xfId="0" applyNumberFormat="1" applyFont="1" applyFill="1" applyBorder="1" applyAlignment="1">
      <alignment vertical="center"/>
    </xf>
    <xf numFmtId="4" fontId="17" fillId="0" borderId="1" xfId="1" applyNumberFormat="1" applyFont="1" applyBorder="1" applyAlignment="1">
      <alignment horizontal="right" vertical="center"/>
    </xf>
    <xf numFmtId="4" fontId="17" fillId="0" borderId="43" xfId="1" applyNumberFormat="1" applyFont="1" applyBorder="1" applyAlignment="1">
      <alignment horizontal="right" vertical="center"/>
    </xf>
    <xf numFmtId="0" fontId="5" fillId="2" borderId="56" xfId="0" applyFont="1" applyFill="1" applyBorder="1" applyAlignment="1">
      <alignment horizontal="center" vertical="center"/>
    </xf>
    <xf numFmtId="4" fontId="8" fillId="0" borderId="42" xfId="1" applyNumberFormat="1" applyFont="1" applyBorder="1" applyAlignment="1">
      <alignment horizontal="right" vertical="center"/>
    </xf>
    <xf numFmtId="4" fontId="8" fillId="0" borderId="1" xfId="1" applyNumberFormat="1" applyFont="1" applyBorder="1" applyAlignment="1">
      <alignment horizontal="right" vertical="center"/>
    </xf>
    <xf numFmtId="0" fontId="8" fillId="2" borderId="1" xfId="1" applyFont="1" applyFill="1" applyBorder="1" applyAlignment="1" applyProtection="1">
      <alignment horizontal="right" vertical="center" wrapText="1"/>
      <protection locked="0"/>
    </xf>
    <xf numFmtId="49" fontId="10" fillId="2" borderId="1" xfId="1" applyNumberFormat="1" applyFont="1" applyFill="1" applyBorder="1" applyAlignment="1" applyProtection="1">
      <alignment horizontal="right" vertical="center"/>
      <protection locked="0"/>
    </xf>
    <xf numFmtId="49" fontId="10" fillId="2" borderId="43" xfId="1" applyNumberFormat="1" applyFont="1" applyFill="1" applyBorder="1" applyAlignment="1" applyProtection="1">
      <alignment horizontal="right" vertical="center"/>
      <protection locked="0"/>
    </xf>
    <xf numFmtId="4" fontId="10" fillId="5" borderId="1" xfId="1" applyNumberFormat="1" applyFont="1" applyFill="1" applyBorder="1" applyAlignment="1" applyProtection="1">
      <alignment horizontal="right" vertical="center"/>
      <protection locked="0"/>
    </xf>
    <xf numFmtId="4" fontId="10" fillId="5" borderId="43" xfId="1" applyNumberFormat="1" applyFont="1" applyFill="1" applyBorder="1" applyAlignment="1" applyProtection="1">
      <alignment horizontal="right" vertical="center"/>
      <protection locked="0"/>
    </xf>
    <xf numFmtId="4" fontId="10" fillId="2" borderId="42" xfId="1" applyNumberFormat="1" applyFont="1" applyFill="1" applyBorder="1" applyAlignment="1">
      <alignment horizontal="right" vertical="center"/>
    </xf>
    <xf numFmtId="4" fontId="10" fillId="2" borderId="1" xfId="1" applyNumberFormat="1" applyFont="1" applyFill="1" applyBorder="1" applyAlignment="1">
      <alignment horizontal="right" vertical="center"/>
    </xf>
    <xf numFmtId="0" fontId="10" fillId="2" borderId="1" xfId="1" applyFont="1" applyFill="1" applyBorder="1" applyAlignment="1" applyProtection="1">
      <alignment horizontal="left" vertical="top" wrapText="1"/>
      <protection locked="0"/>
    </xf>
    <xf numFmtId="4" fontId="5" fillId="2" borderId="1" xfId="0" applyNumberFormat="1" applyFont="1" applyFill="1" applyBorder="1" applyAlignment="1">
      <alignment vertical="center"/>
    </xf>
    <xf numFmtId="4" fontId="5" fillId="2" borderId="58" xfId="0" applyNumberFormat="1" applyFont="1" applyFill="1" applyBorder="1" applyAlignment="1">
      <alignment vertical="center"/>
    </xf>
    <xf numFmtId="4" fontId="10" fillId="2" borderId="59" xfId="1" applyNumberFormat="1" applyFont="1" applyFill="1" applyBorder="1" applyAlignment="1">
      <alignment horizontal="right" vertical="center"/>
    </xf>
    <xf numFmtId="4" fontId="8" fillId="2" borderId="55" xfId="1" applyNumberFormat="1" applyFont="1" applyFill="1" applyBorder="1" applyAlignment="1">
      <alignment horizontal="right" vertical="center"/>
    </xf>
    <xf numFmtId="49" fontId="10" fillId="2" borderId="10" xfId="1" applyNumberFormat="1" applyFont="1" applyFill="1" applyBorder="1" applyAlignment="1" applyProtection="1">
      <alignment horizontal="right" vertical="center"/>
      <protection locked="0"/>
    </xf>
    <xf numFmtId="49" fontId="10" fillId="2" borderId="60" xfId="1" applyNumberFormat="1" applyFont="1" applyFill="1" applyBorder="1" applyAlignment="1" applyProtection="1">
      <alignment horizontal="right" vertical="center"/>
      <protection locked="0"/>
    </xf>
    <xf numFmtId="4" fontId="3" fillId="5" borderId="1" xfId="0" applyNumberFormat="1" applyFont="1" applyFill="1" applyBorder="1" applyAlignment="1" applyProtection="1">
      <alignment vertical="center"/>
      <protection locked="0"/>
    </xf>
    <xf numFmtId="4" fontId="3" fillId="5" borderId="43" xfId="0" applyNumberFormat="1" applyFont="1" applyFill="1" applyBorder="1" applyAlignment="1" applyProtection="1">
      <alignment vertical="center"/>
      <protection locked="0"/>
    </xf>
    <xf numFmtId="4" fontId="10" fillId="2" borderId="55" xfId="1" applyNumberFormat="1" applyFont="1" applyFill="1" applyBorder="1" applyAlignment="1">
      <alignment horizontal="right" vertical="center"/>
    </xf>
    <xf numFmtId="4" fontId="10" fillId="9" borderId="1" xfId="1" applyNumberFormat="1" applyFont="1" applyFill="1" applyBorder="1" applyAlignment="1">
      <alignment horizontal="right" vertical="center"/>
    </xf>
    <xf numFmtId="0" fontId="10" fillId="2" borderId="1" xfId="1" applyFont="1" applyFill="1" applyBorder="1" applyAlignment="1" applyProtection="1">
      <alignment vertical="center" wrapText="1"/>
      <protection locked="0"/>
    </xf>
    <xf numFmtId="0" fontId="10" fillId="2" borderId="1" xfId="1" applyFont="1" applyFill="1" applyBorder="1" applyAlignment="1" applyProtection="1">
      <alignment horizontal="left" vertical="center"/>
      <protection locked="0"/>
    </xf>
    <xf numFmtId="49" fontId="8" fillId="2" borderId="43" xfId="1" applyNumberFormat="1" applyFont="1" applyFill="1" applyBorder="1" applyAlignment="1" applyProtection="1">
      <alignment vertical="center"/>
      <protection locked="0"/>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49" fontId="10" fillId="2" borderId="7" xfId="1" applyNumberFormat="1" applyFont="1" applyFill="1" applyBorder="1" applyAlignment="1" applyProtection="1">
      <alignment horizontal="right" vertical="center"/>
      <protection locked="0"/>
    </xf>
    <xf numFmtId="49" fontId="8" fillId="2" borderId="7" xfId="1" applyNumberFormat="1" applyFont="1" applyFill="1" applyBorder="1" applyAlignment="1" applyProtection="1">
      <alignment vertical="center"/>
      <protection locked="0"/>
    </xf>
    <xf numFmtId="4" fontId="8" fillId="2" borderId="1" xfId="1" applyNumberFormat="1" applyFont="1" applyFill="1" applyBorder="1" applyAlignment="1">
      <alignment horizontal="right" vertical="center"/>
    </xf>
    <xf numFmtId="4" fontId="8" fillId="2" borderId="43" xfId="1" applyNumberFormat="1" applyFont="1" applyFill="1" applyBorder="1" applyAlignment="1">
      <alignment horizontal="right" vertical="center"/>
    </xf>
    <xf numFmtId="4" fontId="8" fillId="2" borderId="42" xfId="1" applyNumberFormat="1" applyFont="1" applyFill="1" applyBorder="1" applyAlignment="1">
      <alignment horizontal="right" vertical="center"/>
    </xf>
    <xf numFmtId="4" fontId="3" fillId="5" borderId="7" xfId="0" applyNumberFormat="1" applyFont="1" applyFill="1" applyBorder="1" applyAlignment="1" applyProtection="1">
      <alignment vertical="center"/>
      <protection locked="0"/>
    </xf>
    <xf numFmtId="4" fontId="5" fillId="2" borderId="7" xfId="0" applyNumberFormat="1" applyFont="1" applyFill="1" applyBorder="1" applyAlignment="1">
      <alignment vertical="center"/>
    </xf>
    <xf numFmtId="4" fontId="8" fillId="2" borderId="58" xfId="1" applyNumberFormat="1" applyFont="1" applyFill="1" applyBorder="1" applyAlignment="1">
      <alignment horizontal="right" vertical="center"/>
    </xf>
    <xf numFmtId="49" fontId="10" fillId="2" borderId="58" xfId="1" applyNumberFormat="1" applyFont="1" applyFill="1" applyBorder="1" applyAlignment="1" applyProtection="1">
      <alignment horizontal="right" vertical="center"/>
      <protection locked="0"/>
    </xf>
    <xf numFmtId="4" fontId="18" fillId="2" borderId="42" xfId="1" applyNumberFormat="1" applyFont="1" applyFill="1" applyBorder="1" applyAlignment="1">
      <alignment horizontal="right" vertical="center"/>
    </xf>
    <xf numFmtId="4" fontId="18" fillId="2" borderId="1" xfId="1" applyNumberFormat="1" applyFont="1" applyFill="1" applyBorder="1" applyAlignment="1">
      <alignment horizontal="right" vertical="center"/>
    </xf>
    <xf numFmtId="4" fontId="18" fillId="5" borderId="1" xfId="1" applyNumberFormat="1" applyFont="1" applyFill="1" applyBorder="1" applyAlignment="1" applyProtection="1">
      <alignment horizontal="right" vertical="center"/>
      <protection locked="0"/>
    </xf>
    <xf numFmtId="0" fontId="18" fillId="2" borderId="1" xfId="1" applyFont="1" applyFill="1" applyBorder="1" applyAlignment="1" applyProtection="1">
      <alignment vertical="center" wrapText="1"/>
      <protection locked="0"/>
    </xf>
    <xf numFmtId="49" fontId="18" fillId="2" borderId="58" xfId="1" applyNumberFormat="1" applyFont="1" applyFill="1" applyBorder="1" applyAlignment="1" applyProtection="1">
      <alignment horizontal="right" vertical="center"/>
      <protection locked="0"/>
    </xf>
    <xf numFmtId="49" fontId="18" fillId="2" borderId="7" xfId="1" applyNumberFormat="1" applyFont="1" applyFill="1" applyBorder="1" applyAlignment="1" applyProtection="1">
      <alignment horizontal="right" vertical="center"/>
      <protection locked="0"/>
    </xf>
    <xf numFmtId="49" fontId="18" fillId="2" borderId="43" xfId="1" applyNumberFormat="1" applyFont="1" applyFill="1" applyBorder="1" applyAlignment="1" applyProtection="1">
      <alignment horizontal="right" vertical="center"/>
      <protection locked="0"/>
    </xf>
    <xf numFmtId="0" fontId="10" fillId="2" borderId="1" xfId="0" applyFont="1" applyFill="1" applyBorder="1" applyAlignment="1" applyProtection="1">
      <alignment vertical="center" wrapText="1"/>
      <protection locked="0"/>
    </xf>
    <xf numFmtId="9" fontId="5" fillId="10" borderId="62" xfId="0" applyNumberFormat="1" applyFont="1" applyFill="1" applyBorder="1" applyAlignment="1">
      <alignment horizontal="center" vertical="center"/>
    </xf>
    <xf numFmtId="4" fontId="3" fillId="2" borderId="43" xfId="0" applyNumberFormat="1" applyFont="1" applyFill="1" applyBorder="1" applyAlignment="1" applyProtection="1">
      <alignment vertical="center"/>
      <protection locked="0"/>
    </xf>
    <xf numFmtId="49" fontId="10" fillId="2" borderId="7" xfId="1" applyNumberFormat="1" applyFont="1" applyFill="1" applyBorder="1" applyAlignment="1" applyProtection="1">
      <alignment vertical="center"/>
      <protection locked="0"/>
    </xf>
    <xf numFmtId="49" fontId="10" fillId="2" borderId="43" xfId="1" applyNumberFormat="1" applyFont="1" applyFill="1" applyBorder="1" applyAlignment="1" applyProtection="1">
      <alignment vertical="center"/>
      <protection locked="0"/>
    </xf>
    <xf numFmtId="0" fontId="5" fillId="2" borderId="63" xfId="0" applyFont="1" applyFill="1" applyBorder="1" applyAlignment="1">
      <alignment horizontal="center" vertical="center"/>
    </xf>
    <xf numFmtId="0" fontId="19" fillId="2" borderId="42"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43" xfId="0" applyFont="1" applyFill="1" applyBorder="1" applyAlignment="1" applyProtection="1">
      <alignment horizontal="center" vertical="center" wrapText="1"/>
      <protection locked="0"/>
    </xf>
    <xf numFmtId="4" fontId="20" fillId="11" borderId="1" xfId="1" applyNumberFormat="1" applyFont="1" applyFill="1" applyBorder="1" applyAlignment="1" applyProtection="1">
      <alignment horizontal="center" vertical="center" wrapText="1"/>
      <protection locked="0"/>
    </xf>
    <xf numFmtId="0" fontId="5" fillId="2" borderId="30" xfId="0" applyFont="1" applyFill="1" applyBorder="1" applyProtection="1">
      <protection locked="0"/>
    </xf>
    <xf numFmtId="0" fontId="5" fillId="2" borderId="31" xfId="0" applyFont="1" applyFill="1" applyBorder="1" applyProtection="1">
      <protection locked="0"/>
    </xf>
    <xf numFmtId="0" fontId="5" fillId="2" borderId="32" xfId="0" applyFont="1" applyFill="1" applyBorder="1" applyProtection="1">
      <protection locked="0"/>
    </xf>
    <xf numFmtId="0" fontId="5" fillId="2" borderId="33" xfId="0" applyFont="1" applyFill="1" applyBorder="1" applyProtection="1">
      <protection locked="0"/>
    </xf>
    <xf numFmtId="0" fontId="5" fillId="2" borderId="34" xfId="0" applyFont="1" applyFill="1" applyBorder="1" applyProtection="1">
      <protection locked="0"/>
    </xf>
    <xf numFmtId="0" fontId="5" fillId="2" borderId="35" xfId="0" applyFont="1" applyFill="1" applyBorder="1" applyProtection="1">
      <protection locked="0"/>
    </xf>
    <xf numFmtId="0" fontId="5" fillId="2" borderId="36" xfId="0" applyFont="1" applyFill="1" applyBorder="1" applyProtection="1">
      <protection locked="0"/>
    </xf>
    <xf numFmtId="0" fontId="5" fillId="2" borderId="37" xfId="0" applyFont="1" applyFill="1" applyBorder="1" applyProtection="1">
      <protection locked="0"/>
    </xf>
    <xf numFmtId="0" fontId="8" fillId="2" borderId="1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4" borderId="8" xfId="0" applyFont="1" applyFill="1" applyBorder="1" applyAlignment="1">
      <alignment horizontal="left" vertical="top" wrapText="1"/>
    </xf>
    <xf numFmtId="0" fontId="8" fillId="4" borderId="7" xfId="0" applyFont="1" applyFill="1" applyBorder="1" applyAlignment="1">
      <alignment horizontal="left" vertical="top" wrapText="1"/>
    </xf>
    <xf numFmtId="0" fontId="6" fillId="2" borderId="0" xfId="0" applyFont="1" applyFill="1" applyAlignment="1">
      <alignment horizontal="left" vertical="top" wrapText="1"/>
    </xf>
    <xf numFmtId="0" fontId="8" fillId="2" borderId="2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7" xfId="0" applyFont="1" applyFill="1" applyBorder="1" applyAlignment="1">
      <alignment horizontal="center" vertical="center" wrapText="1"/>
    </xf>
    <xf numFmtId="4" fontId="6" fillId="2" borderId="0" xfId="0" applyNumberFormat="1" applyFont="1" applyFill="1" applyAlignment="1">
      <alignment horizontal="left" vertical="top" wrapText="1"/>
    </xf>
    <xf numFmtId="0" fontId="6" fillId="2" borderId="21" xfId="0" applyFont="1" applyFill="1" applyBorder="1" applyAlignment="1">
      <alignment horizontal="left" vertical="top" wrapText="1"/>
    </xf>
    <xf numFmtId="0" fontId="6" fillId="2" borderId="20" xfId="0" applyFont="1" applyFill="1" applyBorder="1" applyAlignment="1">
      <alignment horizontal="left" vertical="top" wrapText="1"/>
    </xf>
    <xf numFmtId="4" fontId="8" fillId="2" borderId="25" xfId="0" applyNumberFormat="1" applyFont="1" applyFill="1" applyBorder="1" applyAlignment="1">
      <alignment horizontal="center" vertical="center" wrapText="1"/>
    </xf>
    <xf numFmtId="4" fontId="8" fillId="2" borderId="24" xfId="0" applyNumberFormat="1" applyFont="1" applyFill="1" applyBorder="1" applyAlignment="1">
      <alignment horizontal="center" vertical="center" wrapText="1"/>
    </xf>
    <xf numFmtId="4" fontId="8" fillId="2" borderId="23" xfId="0" applyNumberFormat="1" applyFont="1" applyFill="1" applyBorder="1" applyAlignment="1">
      <alignment horizontal="center" vertical="center" wrapText="1"/>
    </xf>
    <xf numFmtId="0" fontId="6" fillId="2" borderId="22" xfId="0" applyFont="1" applyFill="1" applyBorder="1" applyAlignment="1">
      <alignment horizontal="left" vertical="top" wrapText="1"/>
    </xf>
    <xf numFmtId="4" fontId="8" fillId="2" borderId="0" xfId="0" applyNumberFormat="1" applyFont="1" applyFill="1" applyAlignment="1">
      <alignment horizontal="left" vertical="top" wrapText="1"/>
    </xf>
    <xf numFmtId="4" fontId="6" fillId="2" borderId="22" xfId="0" applyNumberFormat="1" applyFont="1" applyFill="1" applyBorder="1" applyAlignment="1">
      <alignment horizontal="left" vertical="top" wrapText="1"/>
    </xf>
    <xf numFmtId="0" fontId="5" fillId="2" borderId="3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3" xfId="0" applyFont="1" applyFill="1" applyBorder="1" applyAlignment="1">
      <alignment horizontal="left" vertical="center" wrapText="1"/>
    </xf>
    <xf numFmtId="0" fontId="3" fillId="2" borderId="0" xfId="0" applyFont="1" applyFill="1" applyAlignment="1">
      <alignment horizontal="left" vertical="top" wrapText="1"/>
    </xf>
    <xf numFmtId="0" fontId="8" fillId="2" borderId="0" xfId="0" applyFont="1" applyFill="1" applyAlignment="1">
      <alignment horizontal="left" vertical="top" wrapText="1"/>
    </xf>
    <xf numFmtId="4" fontId="20" fillId="11" borderId="69" xfId="1" applyNumberFormat="1" applyFont="1" applyFill="1" applyBorder="1" applyAlignment="1" applyProtection="1">
      <alignment horizontal="center" vertical="center" wrapText="1"/>
      <protection locked="0"/>
    </xf>
    <xf numFmtId="4" fontId="20" fillId="11" borderId="66" xfId="1" applyNumberFormat="1" applyFont="1" applyFill="1" applyBorder="1" applyAlignment="1" applyProtection="1">
      <alignment horizontal="center" vertical="center" wrapText="1"/>
      <protection locked="0"/>
    </xf>
    <xf numFmtId="0" fontId="20" fillId="11" borderId="37" xfId="0" applyFont="1" applyFill="1" applyBorder="1" applyAlignment="1" applyProtection="1">
      <alignment horizontal="center" vertical="center"/>
      <protection locked="0"/>
    </xf>
    <xf numFmtId="0" fontId="20" fillId="11" borderId="36" xfId="0" applyFont="1" applyFill="1" applyBorder="1" applyAlignment="1" applyProtection="1">
      <alignment horizontal="center" vertical="center"/>
      <protection locked="0"/>
    </xf>
    <xf numFmtId="0" fontId="20" fillId="11" borderId="35" xfId="0" applyFont="1" applyFill="1" applyBorder="1" applyAlignment="1" applyProtection="1">
      <alignment horizontal="center" vertical="center"/>
      <protection locked="0"/>
    </xf>
    <xf numFmtId="0" fontId="20" fillId="11" borderId="65" xfId="0" applyFont="1" applyFill="1" applyBorder="1" applyAlignment="1" applyProtection="1">
      <alignment horizontal="center" vertical="center"/>
      <protection locked="0"/>
    </xf>
    <xf numFmtId="0" fontId="20" fillId="11" borderId="14" xfId="0" applyFont="1" applyFill="1" applyBorder="1" applyAlignment="1" applyProtection="1">
      <alignment horizontal="center" vertical="center"/>
      <protection locked="0"/>
    </xf>
    <xf numFmtId="0" fontId="20" fillId="11" borderId="64" xfId="0" applyFont="1" applyFill="1" applyBorder="1" applyAlignment="1" applyProtection="1">
      <alignment horizontal="center" vertical="center"/>
      <protection locked="0"/>
    </xf>
    <xf numFmtId="4" fontId="20" fillId="11" borderId="70" xfId="1" applyNumberFormat="1" applyFont="1" applyFill="1" applyBorder="1" applyAlignment="1" applyProtection="1">
      <alignment horizontal="center" vertical="center" wrapText="1"/>
      <protection locked="0"/>
    </xf>
    <xf numFmtId="4" fontId="20" fillId="11" borderId="67" xfId="1" applyNumberFormat="1" applyFont="1" applyFill="1" applyBorder="1" applyAlignment="1" applyProtection="1">
      <alignment horizontal="center" vertical="center" wrapText="1"/>
      <protection locked="0"/>
    </xf>
    <xf numFmtId="0" fontId="8" fillId="2" borderId="1" xfId="1" applyFont="1" applyFill="1" applyBorder="1" applyAlignment="1" applyProtection="1">
      <alignment horizontal="left" vertical="center"/>
      <protection locked="0"/>
    </xf>
    <xf numFmtId="0" fontId="10" fillId="2" borderId="1" xfId="1" applyFont="1" applyFill="1" applyBorder="1" applyAlignment="1" applyProtection="1">
      <alignment horizontal="left" vertical="center"/>
      <protection locked="0"/>
    </xf>
    <xf numFmtId="0" fontId="10" fillId="2" borderId="42" xfId="1" applyFont="1" applyFill="1" applyBorder="1" applyAlignment="1" applyProtection="1">
      <alignment horizontal="left" vertical="center"/>
      <protection locked="0"/>
    </xf>
    <xf numFmtId="4" fontId="20" fillId="11" borderId="71" xfId="1" applyNumberFormat="1" applyFont="1" applyFill="1" applyBorder="1" applyAlignment="1" applyProtection="1">
      <alignment horizontal="center" vertical="center" wrapText="1"/>
      <protection locked="0"/>
    </xf>
    <xf numFmtId="4" fontId="20" fillId="11" borderId="68" xfId="1" applyNumberFormat="1" applyFont="1" applyFill="1" applyBorder="1" applyAlignment="1" applyProtection="1">
      <alignment horizontal="center" vertical="center" wrapText="1"/>
      <protection locked="0"/>
    </xf>
    <xf numFmtId="4" fontId="3" fillId="2" borderId="9" xfId="0" applyNumberFormat="1" applyFont="1" applyFill="1" applyBorder="1" applyAlignment="1" applyProtection="1">
      <alignment horizontal="center" vertical="center"/>
      <protection locked="0"/>
    </xf>
    <xf numFmtId="4" fontId="3" fillId="2" borderId="8" xfId="0" applyNumberFormat="1" applyFont="1" applyFill="1" applyBorder="1" applyAlignment="1" applyProtection="1">
      <alignment horizontal="center" vertical="center"/>
      <protection locked="0"/>
    </xf>
    <xf numFmtId="4" fontId="3" fillId="2" borderId="57" xfId="0" applyNumberFormat="1" applyFont="1" applyFill="1" applyBorder="1" applyAlignment="1" applyProtection="1">
      <alignment horizontal="center" vertical="center"/>
      <protection locked="0"/>
    </xf>
    <xf numFmtId="49" fontId="20" fillId="11" borderId="37" xfId="1" applyNumberFormat="1" applyFont="1" applyFill="1" applyBorder="1" applyAlignment="1" applyProtection="1">
      <alignment horizontal="center" vertical="center" wrapText="1"/>
      <protection locked="0"/>
    </xf>
    <xf numFmtId="49" fontId="20" fillId="11" borderId="34" xfId="1" applyNumberFormat="1" applyFont="1" applyFill="1" applyBorder="1" applyAlignment="1" applyProtection="1">
      <alignment horizontal="center" vertical="center" wrapText="1"/>
      <protection locked="0"/>
    </xf>
    <xf numFmtId="0" fontId="20" fillId="11" borderId="71" xfId="1" applyFont="1" applyFill="1" applyBorder="1" applyAlignment="1" applyProtection="1">
      <alignment horizontal="center" vertical="center" wrapText="1"/>
      <protection locked="0"/>
    </xf>
    <xf numFmtId="0" fontId="20" fillId="11" borderId="68" xfId="1" applyFont="1" applyFill="1" applyBorder="1" applyAlignment="1" applyProtection="1">
      <alignment horizontal="center" vertical="center" wrapText="1"/>
      <protection locked="0"/>
    </xf>
    <xf numFmtId="4" fontId="20" fillId="11" borderId="45" xfId="1" applyNumberFormat="1" applyFont="1" applyFill="1" applyBorder="1" applyAlignment="1" applyProtection="1">
      <alignment horizontal="center" vertical="center" wrapText="1"/>
      <protection locked="0"/>
    </xf>
    <xf numFmtId="49" fontId="20" fillId="11" borderId="71" xfId="1" applyNumberFormat="1" applyFont="1" applyFill="1" applyBorder="1" applyAlignment="1" applyProtection="1">
      <alignment horizontal="center" vertical="center" wrapText="1"/>
      <protection locked="0"/>
    </xf>
    <xf numFmtId="49" fontId="20" fillId="11" borderId="6" xfId="1"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4" fontId="3" fillId="2" borderId="58" xfId="0" applyNumberFormat="1" applyFont="1" applyFill="1" applyBorder="1" applyAlignment="1" applyProtection="1">
      <alignment horizontal="center" vertical="center"/>
      <protection locked="0"/>
    </xf>
    <xf numFmtId="0" fontId="8" fillId="2" borderId="9" xfId="1" applyFont="1" applyFill="1" applyBorder="1" applyAlignment="1" applyProtection="1">
      <alignment horizontal="left" vertical="center" wrapText="1"/>
      <protection locked="0"/>
    </xf>
    <xf numFmtId="0" fontId="8" fillId="2" borderId="8" xfId="1" applyFont="1" applyFill="1" applyBorder="1" applyAlignment="1" applyProtection="1">
      <alignment horizontal="left" vertical="center" wrapText="1"/>
      <protection locked="0"/>
    </xf>
    <xf numFmtId="0" fontId="8" fillId="2" borderId="57" xfId="1" applyFont="1" applyFill="1" applyBorder="1" applyAlignment="1" applyProtection="1">
      <alignment horizontal="left" vertical="center" wrapText="1"/>
      <protection locked="0"/>
    </xf>
    <xf numFmtId="4" fontId="5" fillId="2" borderId="58" xfId="0" applyNumberFormat="1" applyFont="1" applyFill="1" applyBorder="1" applyAlignment="1" applyProtection="1">
      <alignment horizontal="center" vertical="center"/>
      <protection locked="0"/>
    </xf>
    <xf numFmtId="4" fontId="5" fillId="2" borderId="8" xfId="0" applyNumberFormat="1" applyFont="1" applyFill="1" applyBorder="1" applyAlignment="1" applyProtection="1">
      <alignment horizontal="center" vertical="center"/>
      <protection locked="0"/>
    </xf>
    <xf numFmtId="4" fontId="5" fillId="2" borderId="57"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left" vertical="center" wrapText="1"/>
      <protection locked="0"/>
    </xf>
    <xf numFmtId="0" fontId="11" fillId="2" borderId="35"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0" fontId="11" fillId="2" borderId="31" xfId="0" applyFont="1" applyFill="1" applyBorder="1" applyAlignment="1" applyProtection="1">
      <alignment horizontal="left" vertical="center" wrapText="1"/>
      <protection locked="0"/>
    </xf>
    <xf numFmtId="0" fontId="11" fillId="2" borderId="30" xfId="0" applyFont="1" applyFill="1" applyBorder="1" applyAlignment="1" applyProtection="1">
      <alignment horizontal="left" vertical="center" wrapText="1"/>
      <protection locked="0"/>
    </xf>
  </cellXfs>
  <cellStyles count="3">
    <cellStyle name="Normal" xfId="0" builtinId="0"/>
    <cellStyle name="Normal 2" xfId="1" xr:uid="{00000000-0005-0000-0000-000001000000}"/>
    <cellStyle name="Percent 2" xfId="2" xr:uid="{00000000-0005-0000-0000-000002000000}"/>
  </cellStyles>
  <dxfs count="14">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adrnv.sharepoint.com/Users/User/Dropbox/GHIDURI%20POR%20ADR%20NV/LUCRU/GHID%20523/Macheta%20financiara_calcul%20profit%20din%20exploatare_pred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uni"/>
      <sheetName val="Calcul profi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99"/>
  <sheetViews>
    <sheetView tabSelected="1" zoomScaleNormal="100" workbookViewId="0">
      <selection activeCell="H2" sqref="H2"/>
    </sheetView>
  </sheetViews>
  <sheetFormatPr defaultColWidth="8.85546875" defaultRowHeight="15" x14ac:dyDescent="0.25"/>
  <cols>
    <col min="1" max="1" width="8.85546875" style="2"/>
    <col min="2" max="2" width="7" style="2" customWidth="1"/>
    <col min="3" max="3" width="53.140625" style="2" customWidth="1"/>
    <col min="4" max="4" width="4.85546875" style="2" customWidth="1"/>
    <col min="5" max="5" width="8.85546875" style="2"/>
    <col min="6" max="6" width="3.7109375" style="2" customWidth="1"/>
    <col min="7" max="7" width="19.7109375" style="2" customWidth="1"/>
    <col min="8" max="8" width="18.42578125" style="2" customWidth="1"/>
    <col min="9" max="9" width="6.5703125" style="2" customWidth="1"/>
    <col min="10" max="10" width="10.85546875" style="2" bestFit="1" customWidth="1"/>
    <col min="11" max="11" width="10.140625" style="2" bestFit="1" customWidth="1"/>
    <col min="12" max="12" width="8.85546875" style="2"/>
    <col min="13" max="13" width="13" style="2" customWidth="1"/>
    <col min="14" max="16384" width="8.85546875" style="2"/>
  </cols>
  <sheetData>
    <row r="2" spans="2:13" x14ac:dyDescent="0.25">
      <c r="B2" s="1"/>
      <c r="C2" s="1"/>
      <c r="D2" s="1"/>
      <c r="E2" s="1"/>
      <c r="F2" s="1"/>
      <c r="G2" s="1"/>
      <c r="H2" s="1" t="s">
        <v>354</v>
      </c>
      <c r="I2" s="1"/>
    </row>
    <row r="3" spans="2:13" ht="15.75" x14ac:dyDescent="0.25">
      <c r="B3" s="1"/>
      <c r="C3" s="3" t="s">
        <v>0</v>
      </c>
      <c r="D3" s="4"/>
      <c r="E3" s="5"/>
      <c r="F3" s="5"/>
      <c r="G3" s="4"/>
      <c r="H3" s="4"/>
      <c r="I3" s="1"/>
    </row>
    <row r="4" spans="2:13" ht="16.5" x14ac:dyDescent="0.3">
      <c r="B4" s="1"/>
      <c r="C4" s="6"/>
      <c r="D4" s="6"/>
      <c r="E4" s="7"/>
      <c r="F4" s="7"/>
      <c r="G4" s="6"/>
      <c r="H4" s="6"/>
      <c r="I4" s="1"/>
    </row>
    <row r="5" spans="2:13" ht="16.5" x14ac:dyDescent="0.3">
      <c r="B5" s="1"/>
      <c r="C5" s="8" t="s">
        <v>1</v>
      </c>
      <c r="D5" s="6"/>
      <c r="E5" s="7"/>
      <c r="F5" s="7"/>
      <c r="G5" s="7"/>
      <c r="H5" s="7"/>
      <c r="I5" s="1"/>
    </row>
    <row r="6" spans="2:13" ht="16.5" x14ac:dyDescent="0.3">
      <c r="B6" s="1"/>
      <c r="C6" s="8"/>
      <c r="D6" s="6"/>
      <c r="E6" s="7"/>
      <c r="F6" s="7"/>
      <c r="G6" s="6"/>
      <c r="H6" s="6"/>
      <c r="I6" s="1"/>
    </row>
    <row r="7" spans="2:13" ht="16.5" x14ac:dyDescent="0.3">
      <c r="B7" s="1"/>
      <c r="C7" s="9" t="s">
        <v>2</v>
      </c>
      <c r="D7" s="6"/>
      <c r="E7" s="10"/>
      <c r="F7" s="10"/>
      <c r="G7" s="11" t="s">
        <v>3</v>
      </c>
      <c r="H7" s="11" t="s">
        <v>4</v>
      </c>
      <c r="I7" s="1"/>
    </row>
    <row r="8" spans="2:13" ht="16.5" x14ac:dyDescent="0.3">
      <c r="B8" s="1"/>
      <c r="C8" s="12"/>
      <c r="D8" s="6"/>
      <c r="E8" s="7"/>
      <c r="F8" s="7"/>
      <c r="G8" s="6"/>
      <c r="H8" s="6"/>
      <c r="I8" s="1"/>
    </row>
    <row r="9" spans="2:13" ht="16.5" x14ac:dyDescent="0.3">
      <c r="B9" s="1"/>
      <c r="C9" s="13" t="s">
        <v>5</v>
      </c>
      <c r="D9" s="6"/>
      <c r="E9" s="7"/>
      <c r="F9" s="7"/>
      <c r="G9" s="14"/>
      <c r="H9" s="14"/>
      <c r="I9" s="1"/>
    </row>
    <row r="10" spans="2:13" ht="16.5" x14ac:dyDescent="0.3">
      <c r="B10" s="1"/>
      <c r="C10" s="15" t="s">
        <v>6</v>
      </c>
      <c r="D10" s="6"/>
      <c r="E10" s="7"/>
      <c r="F10" s="7"/>
      <c r="G10" s="16"/>
      <c r="H10" s="16"/>
      <c r="I10" s="1"/>
    </row>
    <row r="11" spans="2:13" ht="16.5" x14ac:dyDescent="0.3">
      <c r="B11" s="1"/>
      <c r="C11" s="17" t="s">
        <v>7</v>
      </c>
      <c r="D11" s="6"/>
      <c r="E11" s="7" t="s">
        <v>8</v>
      </c>
      <c r="F11" s="7"/>
      <c r="G11" s="18"/>
      <c r="H11" s="18"/>
      <c r="I11" s="1"/>
    </row>
    <row r="12" spans="2:13" ht="16.5" x14ac:dyDescent="0.3">
      <c r="B12" s="1"/>
      <c r="C12" s="17" t="s">
        <v>9</v>
      </c>
      <c r="D12" s="6"/>
      <c r="E12" s="7" t="s">
        <v>8</v>
      </c>
      <c r="F12" s="7"/>
      <c r="G12" s="18"/>
      <c r="H12" s="18"/>
      <c r="I12" s="1"/>
    </row>
    <row r="13" spans="2:13" ht="38.25" x14ac:dyDescent="0.3">
      <c r="B13" s="1"/>
      <c r="C13" s="17" t="s">
        <v>10</v>
      </c>
      <c r="D13" s="6"/>
      <c r="E13" s="7" t="s">
        <v>8</v>
      </c>
      <c r="F13" s="7"/>
      <c r="G13" s="18"/>
      <c r="H13" s="18"/>
      <c r="I13" s="1"/>
    </row>
    <row r="14" spans="2:13" ht="16.5" x14ac:dyDescent="0.3">
      <c r="B14" s="1"/>
      <c r="C14" s="17" t="s">
        <v>11</v>
      </c>
      <c r="D14" s="6"/>
      <c r="E14" s="7" t="s">
        <v>8</v>
      </c>
      <c r="F14" s="7"/>
      <c r="G14" s="18"/>
      <c r="H14" s="18"/>
      <c r="I14" s="1"/>
    </row>
    <row r="15" spans="2:13" ht="25.5" x14ac:dyDescent="0.3">
      <c r="B15" s="1"/>
      <c r="C15" s="17" t="s">
        <v>12</v>
      </c>
      <c r="D15" s="6"/>
      <c r="E15" s="7" t="s">
        <v>8</v>
      </c>
      <c r="F15" s="7"/>
      <c r="G15" s="18"/>
      <c r="H15" s="18"/>
      <c r="I15" s="1"/>
      <c r="M15" s="19"/>
    </row>
    <row r="16" spans="2:13" ht="16.5" x14ac:dyDescent="0.3">
      <c r="B16" s="1"/>
      <c r="C16" s="17" t="s">
        <v>13</v>
      </c>
      <c r="D16" s="6"/>
      <c r="E16" s="7" t="s">
        <v>8</v>
      </c>
      <c r="F16" s="7"/>
      <c r="G16" s="18"/>
      <c r="H16" s="18"/>
      <c r="I16" s="1"/>
    </row>
    <row r="17" spans="2:9" ht="16.5" x14ac:dyDescent="0.3">
      <c r="B17" s="1"/>
      <c r="C17" s="20" t="s">
        <v>14</v>
      </c>
      <c r="D17" s="6"/>
      <c r="E17" s="7"/>
      <c r="F17" s="7"/>
      <c r="G17" s="21">
        <f>SUM(G11:G16)</f>
        <v>0</v>
      </c>
      <c r="H17" s="21">
        <f>SUM(H11:H16)</f>
        <v>0</v>
      </c>
      <c r="I17" s="1"/>
    </row>
    <row r="18" spans="2:9" ht="16.5" x14ac:dyDescent="0.3">
      <c r="B18" s="1"/>
      <c r="C18" s="15" t="s">
        <v>15</v>
      </c>
      <c r="D18" s="6"/>
      <c r="E18" s="7"/>
      <c r="F18" s="7"/>
      <c r="G18" s="22"/>
      <c r="H18" s="22"/>
      <c r="I18" s="1"/>
    </row>
    <row r="19" spans="2:9" ht="16.5" x14ac:dyDescent="0.3">
      <c r="B19" s="1"/>
      <c r="C19" s="17" t="s">
        <v>16</v>
      </c>
      <c r="D19" s="6"/>
      <c r="E19" s="7" t="s">
        <v>8</v>
      </c>
      <c r="F19" s="7"/>
      <c r="G19" s="23"/>
      <c r="H19" s="23"/>
      <c r="I19" s="1"/>
    </row>
    <row r="20" spans="2:9" ht="16.5" x14ac:dyDescent="0.3">
      <c r="B20" s="1"/>
      <c r="C20" s="17" t="s">
        <v>17</v>
      </c>
      <c r="D20" s="6"/>
      <c r="E20" s="7" t="s">
        <v>8</v>
      </c>
      <c r="F20" s="7"/>
      <c r="G20" s="23"/>
      <c r="H20" s="23"/>
      <c r="I20" s="1"/>
    </row>
    <row r="21" spans="2:9" ht="16.5" x14ac:dyDescent="0.3">
      <c r="B21" s="1"/>
      <c r="C21" s="17" t="s">
        <v>18</v>
      </c>
      <c r="D21" s="6"/>
      <c r="E21" s="7" t="s">
        <v>8</v>
      </c>
      <c r="F21" s="7"/>
      <c r="G21" s="23"/>
      <c r="H21" s="23"/>
      <c r="I21" s="1"/>
    </row>
    <row r="22" spans="2:9" ht="16.5" x14ac:dyDescent="0.3">
      <c r="B22" s="1"/>
      <c r="C22" s="17" t="s">
        <v>19</v>
      </c>
      <c r="D22" s="6"/>
      <c r="E22" s="7" t="s">
        <v>8</v>
      </c>
      <c r="F22" s="7"/>
      <c r="G22" s="23"/>
      <c r="H22" s="23"/>
      <c r="I22" s="1"/>
    </row>
    <row r="23" spans="2:9" ht="16.5" x14ac:dyDescent="0.3">
      <c r="B23" s="1"/>
      <c r="C23" s="17" t="s">
        <v>20</v>
      </c>
      <c r="D23" s="6"/>
      <c r="E23" s="7" t="s">
        <v>8</v>
      </c>
      <c r="F23" s="7"/>
      <c r="G23" s="23"/>
      <c r="H23" s="23"/>
      <c r="I23" s="1"/>
    </row>
    <row r="24" spans="2:9" ht="16.5" x14ac:dyDescent="0.3">
      <c r="B24" s="1"/>
      <c r="C24" s="17" t="s">
        <v>21</v>
      </c>
      <c r="D24" s="6"/>
      <c r="E24" s="7" t="s">
        <v>8</v>
      </c>
      <c r="F24" s="7"/>
      <c r="G24" s="23"/>
      <c r="H24" s="23"/>
      <c r="I24" s="1"/>
    </row>
    <row r="25" spans="2:9" ht="25.5" x14ac:dyDescent="0.3">
      <c r="B25" s="1"/>
      <c r="C25" s="17" t="s">
        <v>22</v>
      </c>
      <c r="D25" s="6"/>
      <c r="E25" s="7" t="s">
        <v>8</v>
      </c>
      <c r="F25" s="7"/>
      <c r="G25" s="23"/>
      <c r="H25" s="23"/>
      <c r="I25" s="1"/>
    </row>
    <row r="26" spans="2:9" ht="16.5" x14ac:dyDescent="0.3">
      <c r="B26" s="1"/>
      <c r="C26" s="17" t="s">
        <v>23</v>
      </c>
      <c r="D26" s="6"/>
      <c r="E26" s="7" t="s">
        <v>8</v>
      </c>
      <c r="F26" s="7"/>
      <c r="G26" s="23"/>
      <c r="H26" s="23"/>
      <c r="I26" s="1"/>
    </row>
    <row r="27" spans="2:9" ht="16.5" x14ac:dyDescent="0.3">
      <c r="B27" s="1"/>
      <c r="C27" s="17" t="s">
        <v>24</v>
      </c>
      <c r="D27" s="6"/>
      <c r="E27" s="7" t="s">
        <v>8</v>
      </c>
      <c r="F27" s="7"/>
      <c r="G27" s="23"/>
      <c r="H27" s="23"/>
      <c r="I27" s="1"/>
    </row>
    <row r="28" spans="2:9" ht="16.5" x14ac:dyDescent="0.3">
      <c r="B28" s="1"/>
      <c r="C28" s="20" t="s">
        <v>14</v>
      </c>
      <c r="D28" s="6"/>
      <c r="E28" s="7"/>
      <c r="F28" s="7"/>
      <c r="G28" s="21">
        <f>SUM(G19:G27)</f>
        <v>0</v>
      </c>
      <c r="H28" s="21">
        <f>SUM(H19:H27)</f>
        <v>0</v>
      </c>
      <c r="I28" s="1"/>
    </row>
    <row r="29" spans="2:9" ht="16.5" x14ac:dyDescent="0.3">
      <c r="B29" s="1"/>
      <c r="C29" s="24" t="s">
        <v>25</v>
      </c>
      <c r="D29" s="6"/>
      <c r="E29" s="7"/>
      <c r="F29" s="7"/>
      <c r="G29" s="22"/>
      <c r="H29" s="22"/>
      <c r="I29" s="1"/>
    </row>
    <row r="30" spans="2:9" ht="16.5" x14ac:dyDescent="0.3">
      <c r="B30" s="1"/>
      <c r="C30" s="17" t="s">
        <v>26</v>
      </c>
      <c r="D30" s="6"/>
      <c r="E30" s="7" t="s">
        <v>8</v>
      </c>
      <c r="F30" s="7"/>
      <c r="G30" s="23"/>
      <c r="H30" s="23"/>
      <c r="I30" s="1"/>
    </row>
    <row r="31" spans="2:9" ht="16.5" x14ac:dyDescent="0.3">
      <c r="B31" s="1"/>
      <c r="C31" s="17" t="s">
        <v>27</v>
      </c>
      <c r="D31" s="6"/>
      <c r="E31" s="7" t="s">
        <v>8</v>
      </c>
      <c r="F31" s="7"/>
      <c r="G31" s="23"/>
      <c r="H31" s="23"/>
      <c r="I31" s="1"/>
    </row>
    <row r="32" spans="2:9" ht="25.5" x14ac:dyDescent="0.3">
      <c r="B32" s="1"/>
      <c r="C32" s="17" t="s">
        <v>28</v>
      </c>
      <c r="D32" s="6"/>
      <c r="E32" s="7" t="s">
        <v>8</v>
      </c>
      <c r="F32" s="7"/>
      <c r="G32" s="23"/>
      <c r="H32" s="23"/>
      <c r="I32" s="1"/>
    </row>
    <row r="33" spans="2:9" ht="25.5" x14ac:dyDescent="0.3">
      <c r="B33" s="1"/>
      <c r="C33" s="17" t="s">
        <v>29</v>
      </c>
      <c r="D33" s="6"/>
      <c r="E33" s="7" t="s">
        <v>8</v>
      </c>
      <c r="F33" s="7"/>
      <c r="G33" s="23"/>
      <c r="H33" s="23"/>
      <c r="I33" s="1"/>
    </row>
    <row r="34" spans="2:9" ht="16.5" x14ac:dyDescent="0.3">
      <c r="B34" s="1"/>
      <c r="C34" s="17" t="s">
        <v>30</v>
      </c>
      <c r="D34" s="6"/>
      <c r="E34" s="7" t="s">
        <v>8</v>
      </c>
      <c r="F34" s="7"/>
      <c r="G34" s="23"/>
      <c r="H34" s="23"/>
      <c r="I34" s="1"/>
    </row>
    <row r="35" spans="2:9" ht="16.5" x14ac:dyDescent="0.3">
      <c r="B35" s="1"/>
      <c r="C35" s="17" t="s">
        <v>31</v>
      </c>
      <c r="D35" s="6"/>
      <c r="E35" s="7" t="s">
        <v>8</v>
      </c>
      <c r="F35" s="7"/>
      <c r="G35" s="18"/>
      <c r="H35" s="18"/>
      <c r="I35" s="1"/>
    </row>
    <row r="36" spans="2:9" ht="16.5" x14ac:dyDescent="0.3">
      <c r="B36" s="1"/>
      <c r="C36" s="20" t="s">
        <v>14</v>
      </c>
      <c r="D36" s="6"/>
      <c r="E36" s="7"/>
      <c r="F36" s="7"/>
      <c r="G36" s="25">
        <f>SUM(G30:G35)</f>
        <v>0</v>
      </c>
      <c r="H36" s="25">
        <f>SUM(H30:H35)</f>
        <v>0</v>
      </c>
      <c r="I36" s="1"/>
    </row>
    <row r="37" spans="2:9" ht="16.5" x14ac:dyDescent="0.3">
      <c r="B37" s="1"/>
      <c r="C37" s="26" t="s">
        <v>32</v>
      </c>
      <c r="D37" s="6"/>
      <c r="E37" s="7"/>
      <c r="F37" s="7"/>
      <c r="G37" s="27">
        <f>G17+G28+G36</f>
        <v>0</v>
      </c>
      <c r="H37" s="27">
        <f>H17+H28+H36</f>
        <v>0</v>
      </c>
      <c r="I37" s="1"/>
    </row>
    <row r="38" spans="2:9" ht="16.5" x14ac:dyDescent="0.3">
      <c r="B38" s="1"/>
      <c r="C38" s="28" t="s">
        <v>33</v>
      </c>
      <c r="D38" s="6"/>
      <c r="E38" s="7"/>
      <c r="F38" s="7"/>
      <c r="G38" s="16"/>
      <c r="H38" s="16"/>
      <c r="I38" s="1"/>
    </row>
    <row r="39" spans="2:9" ht="16.5" x14ac:dyDescent="0.3">
      <c r="B39" s="1"/>
      <c r="C39" s="24" t="s">
        <v>34</v>
      </c>
      <c r="D39" s="6"/>
      <c r="E39" s="7"/>
      <c r="F39" s="7"/>
      <c r="G39" s="29"/>
      <c r="H39" s="29"/>
      <c r="I39" s="1"/>
    </row>
    <row r="40" spans="2:9" ht="16.5" x14ac:dyDescent="0.3">
      <c r="B40" s="1"/>
      <c r="C40" s="17" t="s">
        <v>35</v>
      </c>
      <c r="D40" s="6"/>
      <c r="E40" s="7" t="s">
        <v>8</v>
      </c>
      <c r="F40" s="7"/>
      <c r="G40" s="18"/>
      <c r="H40" s="18"/>
      <c r="I40" s="1"/>
    </row>
    <row r="41" spans="2:9" ht="16.5" x14ac:dyDescent="0.3">
      <c r="B41" s="1"/>
      <c r="C41" s="17" t="s">
        <v>36</v>
      </c>
      <c r="D41" s="6"/>
      <c r="E41" s="7" t="s">
        <v>8</v>
      </c>
      <c r="F41" s="7"/>
      <c r="G41" s="18"/>
      <c r="H41" s="18"/>
      <c r="I41" s="1"/>
    </row>
    <row r="42" spans="2:9" ht="16.5" x14ac:dyDescent="0.3">
      <c r="B42" s="1"/>
      <c r="C42" s="17" t="s">
        <v>37</v>
      </c>
      <c r="D42" s="6"/>
      <c r="E42" s="7" t="s">
        <v>8</v>
      </c>
      <c r="F42" s="7"/>
      <c r="G42" s="18"/>
      <c r="H42" s="18"/>
      <c r="I42" s="1"/>
    </row>
    <row r="43" spans="2:9" ht="16.5" x14ac:dyDescent="0.3">
      <c r="B43" s="1"/>
      <c r="C43" s="17" t="s">
        <v>38</v>
      </c>
      <c r="D43" s="6"/>
      <c r="E43" s="7" t="s">
        <v>8</v>
      </c>
      <c r="F43" s="7"/>
      <c r="G43" s="18"/>
      <c r="H43" s="18"/>
      <c r="I43" s="1"/>
    </row>
    <row r="44" spans="2:9" ht="16.5" x14ac:dyDescent="0.3">
      <c r="B44" s="1"/>
      <c r="C44" s="20" t="s">
        <v>14</v>
      </c>
      <c r="D44" s="6"/>
      <c r="E44" s="7"/>
      <c r="F44" s="7"/>
      <c r="G44" s="30">
        <f>SUM(G40:G43)</f>
        <v>0</v>
      </c>
      <c r="H44" s="30">
        <f>SUM(H40:H43)</f>
        <v>0</v>
      </c>
      <c r="I44" s="1"/>
    </row>
    <row r="45" spans="2:9" ht="16.5" x14ac:dyDescent="0.3">
      <c r="B45" s="1"/>
      <c r="C45" s="24" t="s">
        <v>39</v>
      </c>
      <c r="D45" s="6"/>
      <c r="E45" s="7"/>
      <c r="F45" s="7"/>
      <c r="G45" s="29"/>
      <c r="H45" s="29"/>
      <c r="I45" s="1"/>
    </row>
    <row r="46" spans="2:9" ht="16.5" x14ac:dyDescent="0.3">
      <c r="B46" s="1"/>
      <c r="C46" s="17" t="s">
        <v>40</v>
      </c>
      <c r="D46" s="6"/>
      <c r="E46" s="7" t="s">
        <v>8</v>
      </c>
      <c r="F46" s="7"/>
      <c r="G46" s="18"/>
      <c r="H46" s="18"/>
      <c r="I46" s="1"/>
    </row>
    <row r="47" spans="2:9" ht="16.5" x14ac:dyDescent="0.3">
      <c r="B47" s="1"/>
      <c r="C47" s="17" t="s">
        <v>41</v>
      </c>
      <c r="D47" s="6"/>
      <c r="E47" s="7" t="s">
        <v>8</v>
      </c>
      <c r="F47" s="7"/>
      <c r="G47" s="18"/>
      <c r="H47" s="18"/>
      <c r="I47" s="1"/>
    </row>
    <row r="48" spans="2:9" ht="25.5" x14ac:dyDescent="0.3">
      <c r="B48" s="1"/>
      <c r="C48" s="17" t="s">
        <v>42</v>
      </c>
      <c r="D48" s="6"/>
      <c r="E48" s="7" t="s">
        <v>8</v>
      </c>
      <c r="F48" s="7"/>
      <c r="G48" s="18"/>
      <c r="H48" s="18"/>
      <c r="I48" s="1"/>
    </row>
    <row r="49" spans="2:11" ht="16.5" x14ac:dyDescent="0.3">
      <c r="B49" s="1"/>
      <c r="C49" s="17" t="s">
        <v>43</v>
      </c>
      <c r="D49" s="6"/>
      <c r="E49" s="7" t="s">
        <v>8</v>
      </c>
      <c r="F49" s="7"/>
      <c r="G49" s="18"/>
      <c r="H49" s="18"/>
      <c r="I49" s="1"/>
    </row>
    <row r="50" spans="2:11" ht="16.5" x14ac:dyDescent="0.3">
      <c r="B50" s="1"/>
      <c r="C50" s="17" t="s">
        <v>44</v>
      </c>
      <c r="D50" s="6"/>
      <c r="E50" s="7" t="s">
        <v>8</v>
      </c>
      <c r="F50" s="7"/>
      <c r="G50" s="18"/>
      <c r="H50" s="18"/>
      <c r="I50" s="1"/>
    </row>
    <row r="51" spans="2:11" ht="16.5" x14ac:dyDescent="0.3">
      <c r="B51" s="1"/>
      <c r="C51" s="20" t="s">
        <v>14</v>
      </c>
      <c r="D51" s="6"/>
      <c r="E51" s="7"/>
      <c r="F51" s="7"/>
      <c r="G51" s="30">
        <f>SUM(G46:G50)</f>
        <v>0</v>
      </c>
      <c r="H51" s="30">
        <f>SUM(H46:H50)</f>
        <v>0</v>
      </c>
      <c r="I51" s="1"/>
    </row>
    <row r="52" spans="2:11" ht="16.5" x14ac:dyDescent="0.3">
      <c r="B52" s="1"/>
      <c r="C52" s="24" t="s">
        <v>45</v>
      </c>
      <c r="D52" s="6"/>
      <c r="E52" s="7" t="s">
        <v>8</v>
      </c>
      <c r="F52" s="7"/>
      <c r="G52" s="29"/>
      <c r="H52" s="29"/>
      <c r="I52" s="1"/>
    </row>
    <row r="53" spans="2:11" ht="16.5" x14ac:dyDescent="0.3">
      <c r="B53" s="1"/>
      <c r="C53" s="17" t="s">
        <v>46</v>
      </c>
      <c r="D53" s="6"/>
      <c r="E53" s="7" t="s">
        <v>8</v>
      </c>
      <c r="F53" s="7"/>
      <c r="G53" s="18"/>
      <c r="H53" s="18"/>
      <c r="I53" s="1"/>
    </row>
    <row r="54" spans="2:11" ht="16.5" x14ac:dyDescent="0.3">
      <c r="B54" s="1"/>
      <c r="C54" s="31" t="s">
        <v>47</v>
      </c>
      <c r="D54" s="6"/>
      <c r="E54" s="7" t="s">
        <v>8</v>
      </c>
      <c r="F54" s="7"/>
      <c r="G54" s="18"/>
      <c r="H54" s="18"/>
      <c r="I54" s="1"/>
    </row>
    <row r="55" spans="2:11" ht="16.5" x14ac:dyDescent="0.3">
      <c r="B55" s="1"/>
      <c r="C55" s="20" t="s">
        <v>14</v>
      </c>
      <c r="D55" s="6"/>
      <c r="E55" s="7"/>
      <c r="F55" s="7"/>
      <c r="G55" s="25">
        <f>SUM(G53:G54)</f>
        <v>0</v>
      </c>
      <c r="H55" s="25">
        <f>SUM(H53:H54)</f>
        <v>0</v>
      </c>
      <c r="I55" s="1"/>
    </row>
    <row r="56" spans="2:11" ht="16.5" x14ac:dyDescent="0.3">
      <c r="B56" s="1"/>
      <c r="C56" s="24" t="s">
        <v>48</v>
      </c>
      <c r="D56" s="6"/>
      <c r="E56" s="7"/>
      <c r="F56" s="7"/>
      <c r="G56" s="18"/>
      <c r="H56" s="18"/>
      <c r="I56" s="1"/>
    </row>
    <row r="57" spans="2:11" ht="16.5" x14ac:dyDescent="0.3">
      <c r="B57" s="1"/>
      <c r="C57" s="32" t="s">
        <v>49</v>
      </c>
      <c r="D57" s="6"/>
      <c r="E57" s="7"/>
      <c r="F57" s="7"/>
      <c r="G57" s="27">
        <f>G56+G55+G51+G44</f>
        <v>0</v>
      </c>
      <c r="H57" s="27">
        <f>H56+H55+H51+H44</f>
        <v>0</v>
      </c>
      <c r="I57" s="1"/>
    </row>
    <row r="58" spans="2:11" ht="15" customHeight="1" x14ac:dyDescent="0.3">
      <c r="B58" s="1"/>
      <c r="C58" s="28" t="s">
        <v>50</v>
      </c>
      <c r="D58" s="6"/>
      <c r="E58" s="7"/>
      <c r="F58" s="7"/>
      <c r="G58" s="30">
        <f>SUM(G59:G60)</f>
        <v>0</v>
      </c>
      <c r="H58" s="30">
        <f>SUM(H59:H60)</f>
        <v>0</v>
      </c>
      <c r="I58" s="1"/>
    </row>
    <row r="59" spans="2:11" ht="15" customHeight="1" x14ac:dyDescent="0.3">
      <c r="B59" s="1"/>
      <c r="C59" s="17" t="s">
        <v>51</v>
      </c>
      <c r="D59" s="6"/>
      <c r="E59" s="7" t="s">
        <v>8</v>
      </c>
      <c r="F59" s="7"/>
      <c r="G59" s="18"/>
      <c r="H59" s="18"/>
      <c r="I59" s="1"/>
      <c r="K59" s="33"/>
    </row>
    <row r="60" spans="2:11" ht="16.5" x14ac:dyDescent="0.3">
      <c r="B60" s="1"/>
      <c r="C60" s="17" t="s">
        <v>52</v>
      </c>
      <c r="D60" s="6"/>
      <c r="E60" s="7" t="s">
        <v>8</v>
      </c>
      <c r="F60" s="7"/>
      <c r="G60" s="18"/>
      <c r="H60" s="18"/>
      <c r="I60" s="1"/>
      <c r="K60" s="33"/>
    </row>
    <row r="61" spans="2:11" ht="33" x14ac:dyDescent="0.3">
      <c r="B61" s="1"/>
      <c r="C61" s="28" t="s">
        <v>53</v>
      </c>
      <c r="D61" s="6"/>
      <c r="E61" s="7"/>
      <c r="F61" s="7"/>
      <c r="G61" s="29"/>
      <c r="H61" s="29"/>
      <c r="I61" s="1"/>
    </row>
    <row r="62" spans="2:11" ht="38.25" x14ac:dyDescent="0.3">
      <c r="B62" s="1"/>
      <c r="C62" s="17" t="s">
        <v>54</v>
      </c>
      <c r="D62" s="6"/>
      <c r="E62" s="7" t="s">
        <v>8</v>
      </c>
      <c r="F62" s="7"/>
      <c r="G62" s="18"/>
      <c r="H62" s="18"/>
      <c r="I62" s="1"/>
    </row>
    <row r="63" spans="2:11" ht="16.5" x14ac:dyDescent="0.3">
      <c r="B63" s="1"/>
      <c r="C63" s="17" t="s">
        <v>55</v>
      </c>
      <c r="D63" s="6"/>
      <c r="E63" s="7" t="s">
        <v>8</v>
      </c>
      <c r="F63" s="7"/>
      <c r="G63" s="18"/>
      <c r="H63" s="18"/>
      <c r="I63" s="1"/>
    </row>
    <row r="64" spans="2:11" ht="16.5" x14ac:dyDescent="0.3">
      <c r="B64" s="1"/>
      <c r="C64" s="17" t="s">
        <v>56</v>
      </c>
      <c r="D64" s="6"/>
      <c r="E64" s="7" t="s">
        <v>8</v>
      </c>
      <c r="F64" s="7"/>
      <c r="G64" s="18"/>
      <c r="H64" s="18"/>
      <c r="I64" s="1"/>
    </row>
    <row r="65" spans="2:11" ht="16.5" x14ac:dyDescent="0.3">
      <c r="B65" s="1"/>
      <c r="C65" s="17" t="s">
        <v>57</v>
      </c>
      <c r="D65" s="6"/>
      <c r="E65" s="7" t="s">
        <v>8</v>
      </c>
      <c r="F65" s="7"/>
      <c r="G65" s="18"/>
      <c r="H65" s="18"/>
      <c r="I65" s="1"/>
    </row>
    <row r="66" spans="2:11" ht="16.5" x14ac:dyDescent="0.3">
      <c r="B66" s="1"/>
      <c r="C66" s="17" t="s">
        <v>58</v>
      </c>
      <c r="D66" s="6"/>
      <c r="E66" s="7" t="s">
        <v>8</v>
      </c>
      <c r="F66" s="7"/>
      <c r="G66" s="18"/>
      <c r="H66" s="18"/>
      <c r="I66" s="1"/>
    </row>
    <row r="67" spans="2:11" ht="16.5" x14ac:dyDescent="0.3">
      <c r="B67" s="1"/>
      <c r="C67" s="17" t="s">
        <v>59</v>
      </c>
      <c r="D67" s="6"/>
      <c r="E67" s="7" t="s">
        <v>8</v>
      </c>
      <c r="F67" s="7"/>
      <c r="G67" s="18"/>
      <c r="H67" s="18"/>
      <c r="I67" s="1"/>
    </row>
    <row r="68" spans="2:11" ht="25.5" x14ac:dyDescent="0.3">
      <c r="B68" s="1"/>
      <c r="C68" s="17" t="s">
        <v>60</v>
      </c>
      <c r="D68" s="6"/>
      <c r="E68" s="7" t="s">
        <v>8</v>
      </c>
      <c r="F68" s="7"/>
      <c r="G68" s="18"/>
      <c r="H68" s="18"/>
      <c r="I68" s="1"/>
    </row>
    <row r="69" spans="2:11" ht="25.5" x14ac:dyDescent="0.3">
      <c r="B69" s="1"/>
      <c r="C69" s="17" t="s">
        <v>61</v>
      </c>
      <c r="D69" s="6"/>
      <c r="E69" s="7" t="s">
        <v>8</v>
      </c>
      <c r="F69" s="7"/>
      <c r="G69" s="18"/>
      <c r="H69" s="18"/>
      <c r="I69" s="1"/>
    </row>
    <row r="70" spans="2:11" ht="16.5" x14ac:dyDescent="0.3">
      <c r="B70" s="1"/>
      <c r="C70" s="20" t="s">
        <v>14</v>
      </c>
      <c r="D70" s="6"/>
      <c r="E70" s="7"/>
      <c r="F70" s="7"/>
      <c r="G70" s="30">
        <f>SUM(G62:G69)</f>
        <v>0</v>
      </c>
      <c r="H70" s="30">
        <f>SUM(H62:H69)</f>
        <v>0</v>
      </c>
      <c r="I70" s="1"/>
    </row>
    <row r="71" spans="2:11" ht="16.5" x14ac:dyDescent="0.3">
      <c r="B71" s="1"/>
      <c r="C71" s="28" t="s">
        <v>62</v>
      </c>
      <c r="D71" s="6"/>
      <c r="E71" s="7"/>
      <c r="F71" s="7"/>
      <c r="G71" s="34">
        <f>G57+G59-G70-G90-G93-G96</f>
        <v>0</v>
      </c>
      <c r="H71" s="34">
        <f>H57+H59-H70-H90-H93-H96</f>
        <v>0</v>
      </c>
      <c r="I71" s="1"/>
    </row>
    <row r="72" spans="2:11" ht="16.5" x14ac:dyDescent="0.3">
      <c r="B72" s="1"/>
      <c r="C72" s="9" t="s">
        <v>63</v>
      </c>
      <c r="D72" s="6"/>
      <c r="E72" s="7"/>
      <c r="F72" s="7"/>
      <c r="G72" s="34">
        <f>G37+G60+G71</f>
        <v>0</v>
      </c>
      <c r="H72" s="34">
        <f>H37+H60+H71</f>
        <v>0</v>
      </c>
      <c r="I72" s="1"/>
      <c r="K72" s="33"/>
    </row>
    <row r="73" spans="2:11" ht="33" x14ac:dyDescent="0.3">
      <c r="B73" s="1"/>
      <c r="C73" s="9" t="s">
        <v>64</v>
      </c>
      <c r="D73" s="6"/>
      <c r="E73" s="7"/>
      <c r="F73" s="7"/>
      <c r="G73" s="29"/>
      <c r="H73" s="29"/>
      <c r="I73" s="1"/>
      <c r="K73" s="33"/>
    </row>
    <row r="74" spans="2:11" ht="38.25" x14ac:dyDescent="0.3">
      <c r="B74" s="1"/>
      <c r="C74" s="17" t="s">
        <v>65</v>
      </c>
      <c r="D74" s="6"/>
      <c r="E74" s="7" t="s">
        <v>8</v>
      </c>
      <c r="F74" s="7"/>
      <c r="G74" s="18"/>
      <c r="H74" s="18"/>
      <c r="I74" s="1"/>
    </row>
    <row r="75" spans="2:11" ht="16.5" x14ac:dyDescent="0.3">
      <c r="B75" s="1"/>
      <c r="C75" s="17" t="s">
        <v>55</v>
      </c>
      <c r="D75" s="6"/>
      <c r="E75" s="7" t="s">
        <v>8</v>
      </c>
      <c r="F75" s="7"/>
      <c r="G75" s="18"/>
      <c r="H75" s="18"/>
      <c r="I75" s="1"/>
    </row>
    <row r="76" spans="2:11" ht="16.5" x14ac:dyDescent="0.3">
      <c r="B76" s="1"/>
      <c r="C76" s="17" t="s">
        <v>56</v>
      </c>
      <c r="D76" s="6"/>
      <c r="E76" s="7" t="s">
        <v>8</v>
      </c>
      <c r="F76" s="7"/>
      <c r="G76" s="18"/>
      <c r="H76" s="18"/>
      <c r="I76" s="1"/>
    </row>
    <row r="77" spans="2:11" ht="16.5" x14ac:dyDescent="0.3">
      <c r="B77" s="1"/>
      <c r="C77" s="17" t="s">
        <v>57</v>
      </c>
      <c r="D77" s="6"/>
      <c r="E77" s="7" t="s">
        <v>8</v>
      </c>
      <c r="F77" s="7"/>
      <c r="G77" s="18"/>
      <c r="H77" s="18"/>
      <c r="I77" s="1"/>
    </row>
    <row r="78" spans="2:11" ht="16.5" x14ac:dyDescent="0.3">
      <c r="B78" s="1"/>
      <c r="C78" s="17" t="s">
        <v>58</v>
      </c>
      <c r="D78" s="6"/>
      <c r="E78" s="7" t="s">
        <v>8</v>
      </c>
      <c r="F78" s="7"/>
      <c r="G78" s="18"/>
      <c r="H78" s="18"/>
      <c r="I78" s="1"/>
    </row>
    <row r="79" spans="2:11" ht="16.5" x14ac:dyDescent="0.3">
      <c r="B79" s="1"/>
      <c r="C79" s="17" t="s">
        <v>59</v>
      </c>
      <c r="D79" s="6"/>
      <c r="E79" s="7" t="s">
        <v>8</v>
      </c>
      <c r="F79" s="7"/>
      <c r="G79" s="18"/>
      <c r="H79" s="18"/>
      <c r="I79" s="1"/>
    </row>
    <row r="80" spans="2:11" ht="25.5" x14ac:dyDescent="0.3">
      <c r="B80" s="1"/>
      <c r="C80" s="17" t="s">
        <v>60</v>
      </c>
      <c r="D80" s="6"/>
      <c r="E80" s="7" t="s">
        <v>8</v>
      </c>
      <c r="F80" s="7"/>
      <c r="G80" s="18"/>
      <c r="H80" s="18"/>
      <c r="I80" s="1"/>
    </row>
    <row r="81" spans="2:9" ht="16.5" x14ac:dyDescent="0.3">
      <c r="B81" s="1"/>
      <c r="C81" s="17" t="s">
        <v>66</v>
      </c>
      <c r="D81" s="6"/>
      <c r="E81" s="7" t="s">
        <v>8</v>
      </c>
      <c r="F81" s="7"/>
      <c r="G81" s="18"/>
      <c r="H81" s="18"/>
      <c r="I81" s="1"/>
    </row>
    <row r="82" spans="2:9" ht="16.5" x14ac:dyDescent="0.3">
      <c r="B82" s="1"/>
      <c r="C82" s="20" t="s">
        <v>14</v>
      </c>
      <c r="D82" s="6"/>
      <c r="E82" s="7"/>
      <c r="F82" s="7"/>
      <c r="G82" s="34">
        <f>SUM(G74:G81)</f>
        <v>0</v>
      </c>
      <c r="H82" s="34">
        <f>SUM(H74:H81)</f>
        <v>0</v>
      </c>
      <c r="I82" s="1"/>
    </row>
    <row r="83" spans="2:9" ht="16.5" x14ac:dyDescent="0.3">
      <c r="B83" s="1"/>
      <c r="C83" s="9" t="s">
        <v>67</v>
      </c>
      <c r="D83" s="6"/>
      <c r="E83" s="7"/>
      <c r="F83" s="7"/>
      <c r="G83" s="29"/>
      <c r="H83" s="29"/>
      <c r="I83" s="1"/>
    </row>
    <row r="84" spans="2:9" ht="16.5" x14ac:dyDescent="0.3">
      <c r="B84" s="1"/>
      <c r="C84" s="17" t="s">
        <v>68</v>
      </c>
      <c r="D84" s="6"/>
      <c r="E84" s="7" t="s">
        <v>8</v>
      </c>
      <c r="F84" s="7"/>
      <c r="G84" s="18"/>
      <c r="H84" s="18"/>
      <c r="I84" s="1"/>
    </row>
    <row r="85" spans="2:9" ht="16.5" x14ac:dyDescent="0.3">
      <c r="B85" s="1"/>
      <c r="C85" s="17" t="s">
        <v>69</v>
      </c>
      <c r="D85" s="6"/>
      <c r="E85" s="7" t="s">
        <v>8</v>
      </c>
      <c r="F85" s="7"/>
      <c r="G85" s="18"/>
      <c r="H85" s="18"/>
      <c r="I85" s="1"/>
    </row>
    <row r="86" spans="2:9" ht="16.5" x14ac:dyDescent="0.3">
      <c r="B86" s="1"/>
      <c r="C86" s="17" t="s">
        <v>70</v>
      </c>
      <c r="D86" s="6"/>
      <c r="E86" s="7" t="s">
        <v>8</v>
      </c>
      <c r="F86" s="7"/>
      <c r="G86" s="18"/>
      <c r="H86" s="18"/>
      <c r="I86" s="1"/>
    </row>
    <row r="87" spans="2:9" ht="16.5" x14ac:dyDescent="0.3">
      <c r="B87" s="1"/>
      <c r="C87" s="20" t="s">
        <v>14</v>
      </c>
      <c r="D87" s="6"/>
      <c r="E87" s="7"/>
      <c r="F87" s="7"/>
      <c r="G87" s="34">
        <f>SUM(G84:G86)</f>
        <v>0</v>
      </c>
      <c r="H87" s="34">
        <f>SUM(H84:H86)</f>
        <v>0</v>
      </c>
      <c r="I87" s="1"/>
    </row>
    <row r="88" spans="2:9" ht="16.5" x14ac:dyDescent="0.3">
      <c r="B88" s="1"/>
      <c r="C88" s="9" t="s">
        <v>71</v>
      </c>
      <c r="D88" s="6"/>
      <c r="E88" s="7"/>
      <c r="F88" s="7"/>
      <c r="G88" s="29"/>
      <c r="H88" s="29"/>
      <c r="I88" s="1"/>
    </row>
    <row r="89" spans="2:9" ht="16.5" x14ac:dyDescent="0.3">
      <c r="B89" s="1"/>
      <c r="C89" s="35" t="s">
        <v>72</v>
      </c>
      <c r="D89" s="6"/>
      <c r="E89" s="7"/>
      <c r="F89" s="7"/>
      <c r="G89" s="30">
        <f>SUM(G90:G91)</f>
        <v>0</v>
      </c>
      <c r="H89" s="30">
        <f>SUM(H90:H91)</f>
        <v>0</v>
      </c>
      <c r="I89" s="1"/>
    </row>
    <row r="90" spans="2:9" ht="16.5" x14ac:dyDescent="0.3">
      <c r="B90" s="1"/>
      <c r="C90" s="35" t="s">
        <v>51</v>
      </c>
      <c r="D90" s="6"/>
      <c r="E90" s="7" t="s">
        <v>8</v>
      </c>
      <c r="F90" s="7"/>
      <c r="G90" s="18"/>
      <c r="H90" s="18"/>
      <c r="I90" s="1"/>
    </row>
    <row r="91" spans="2:9" ht="16.5" x14ac:dyDescent="0.3">
      <c r="B91" s="1"/>
      <c r="C91" s="35" t="s">
        <v>52</v>
      </c>
      <c r="D91" s="6"/>
      <c r="E91" s="7" t="s">
        <v>8</v>
      </c>
      <c r="F91" s="7"/>
      <c r="G91" s="18"/>
      <c r="H91" s="18"/>
      <c r="I91" s="1"/>
    </row>
    <row r="92" spans="2:9" ht="16.5" x14ac:dyDescent="0.3">
      <c r="B92" s="1"/>
      <c r="C92" s="17" t="s">
        <v>73</v>
      </c>
      <c r="D92" s="6"/>
      <c r="E92" s="7"/>
      <c r="F92" s="7"/>
      <c r="G92" s="30">
        <f>SUM(G93:G94)</f>
        <v>0</v>
      </c>
      <c r="H92" s="30">
        <f>SUM(H93:H94)</f>
        <v>0</v>
      </c>
      <c r="I92" s="1"/>
    </row>
    <row r="93" spans="2:9" ht="16.5" x14ac:dyDescent="0.3">
      <c r="B93" s="1"/>
      <c r="C93" s="35" t="s">
        <v>51</v>
      </c>
      <c r="D93" s="6"/>
      <c r="E93" s="7" t="s">
        <v>8</v>
      </c>
      <c r="F93" s="7"/>
      <c r="G93" s="18"/>
      <c r="H93" s="18"/>
      <c r="I93" s="1"/>
    </row>
    <row r="94" spans="2:9" ht="16.5" x14ac:dyDescent="0.3">
      <c r="B94" s="1"/>
      <c r="C94" s="35" t="s">
        <v>52</v>
      </c>
      <c r="D94" s="6"/>
      <c r="E94" s="7" t="s">
        <v>8</v>
      </c>
      <c r="F94" s="7"/>
      <c r="G94" s="18"/>
      <c r="H94" s="18"/>
      <c r="I94" s="1"/>
    </row>
    <row r="95" spans="2:9" ht="16.5" x14ac:dyDescent="0.3">
      <c r="B95" s="1"/>
      <c r="C95" s="17" t="s">
        <v>74</v>
      </c>
      <c r="D95" s="6"/>
      <c r="E95" s="7"/>
      <c r="F95" s="7"/>
      <c r="G95" s="30">
        <f>SUM(G96:G97)</f>
        <v>0</v>
      </c>
      <c r="H95" s="30">
        <f>SUM(H96:H97)</f>
        <v>0</v>
      </c>
      <c r="I95" s="1"/>
    </row>
    <row r="96" spans="2:9" ht="16.5" x14ac:dyDescent="0.3">
      <c r="B96" s="1"/>
      <c r="C96" s="35" t="s">
        <v>51</v>
      </c>
      <c r="D96" s="6"/>
      <c r="E96" s="7" t="s">
        <v>8</v>
      </c>
      <c r="F96" s="7"/>
      <c r="G96" s="18"/>
      <c r="H96" s="18"/>
      <c r="I96" s="1"/>
    </row>
    <row r="97" spans="2:9" ht="16.5" x14ac:dyDescent="0.3">
      <c r="B97" s="1"/>
      <c r="C97" s="35" t="s">
        <v>52</v>
      </c>
      <c r="D97" s="6"/>
      <c r="E97" s="7" t="s">
        <v>8</v>
      </c>
      <c r="F97" s="7"/>
      <c r="G97" s="18"/>
      <c r="H97" s="18"/>
      <c r="I97" s="1"/>
    </row>
    <row r="98" spans="2:9" ht="16.5" x14ac:dyDescent="0.3">
      <c r="B98" s="1"/>
      <c r="C98" s="31" t="s">
        <v>75</v>
      </c>
      <c r="D98" s="6"/>
      <c r="E98" s="7" t="s">
        <v>8</v>
      </c>
      <c r="F98" s="7"/>
      <c r="G98" s="18"/>
      <c r="H98" s="18"/>
      <c r="I98" s="1"/>
    </row>
    <row r="99" spans="2:9" ht="16.5" x14ac:dyDescent="0.3">
      <c r="B99" s="1"/>
      <c r="C99" s="20" t="s">
        <v>14</v>
      </c>
      <c r="D99" s="36"/>
      <c r="E99" s="7"/>
      <c r="F99" s="7"/>
      <c r="G99" s="30">
        <f>G89+G92+G95+G98</f>
        <v>0</v>
      </c>
      <c r="H99" s="30">
        <f>H89+H92+H95+H98</f>
        <v>0</v>
      </c>
      <c r="I99" s="1"/>
    </row>
    <row r="100" spans="2:9" ht="16.5" x14ac:dyDescent="0.3">
      <c r="B100" s="1"/>
      <c r="C100" s="9" t="s">
        <v>76</v>
      </c>
      <c r="D100" s="6"/>
      <c r="E100" s="7"/>
      <c r="F100" s="7"/>
      <c r="G100" s="29"/>
      <c r="H100" s="29"/>
      <c r="I100" s="1"/>
    </row>
    <row r="101" spans="2:9" ht="16.5" x14ac:dyDescent="0.3">
      <c r="B101" s="1"/>
      <c r="C101" s="9" t="s">
        <v>77</v>
      </c>
      <c r="D101" s="6"/>
      <c r="E101" s="7"/>
      <c r="F101" s="7"/>
      <c r="G101" s="29"/>
      <c r="H101" s="29"/>
      <c r="I101" s="1"/>
    </row>
    <row r="102" spans="2:9" ht="16.5" x14ac:dyDescent="0.3">
      <c r="B102" s="1"/>
      <c r="C102" s="35" t="s">
        <v>78</v>
      </c>
      <c r="D102" s="6"/>
      <c r="E102" s="7" t="s">
        <v>8</v>
      </c>
      <c r="F102" s="7"/>
      <c r="G102" s="18"/>
      <c r="H102" s="18"/>
      <c r="I102" s="1"/>
    </row>
    <row r="103" spans="2:9" ht="16.5" x14ac:dyDescent="0.3">
      <c r="B103" s="1"/>
      <c r="C103" s="35" t="s">
        <v>79</v>
      </c>
      <c r="D103" s="6"/>
      <c r="E103" s="7" t="s">
        <v>8</v>
      </c>
      <c r="F103" s="7"/>
      <c r="G103" s="18"/>
      <c r="H103" s="18"/>
      <c r="I103" s="1"/>
    </row>
    <row r="104" spans="2:9" ht="16.5" x14ac:dyDescent="0.3">
      <c r="B104" s="1"/>
      <c r="C104" s="35" t="s">
        <v>80</v>
      </c>
      <c r="D104" s="6"/>
      <c r="E104" s="7" t="s">
        <v>8</v>
      </c>
      <c r="F104" s="7"/>
      <c r="G104" s="18"/>
      <c r="H104" s="18"/>
      <c r="I104" s="1"/>
    </row>
    <row r="105" spans="2:9" ht="25.5" x14ac:dyDescent="0.3">
      <c r="B105" s="1"/>
      <c r="C105" s="35" t="s">
        <v>81</v>
      </c>
      <c r="D105" s="6"/>
      <c r="E105" s="7" t="s">
        <v>8</v>
      </c>
      <c r="F105" s="7"/>
      <c r="G105" s="18"/>
      <c r="H105" s="18"/>
      <c r="I105" s="1"/>
    </row>
    <row r="106" spans="2:9" ht="16.5" x14ac:dyDescent="0.3">
      <c r="B106" s="1"/>
      <c r="C106" s="35" t="s">
        <v>82</v>
      </c>
      <c r="D106" s="6"/>
      <c r="E106" s="7" t="s">
        <v>8</v>
      </c>
      <c r="F106" s="7"/>
      <c r="G106" s="18"/>
      <c r="H106" s="18"/>
      <c r="I106" s="1"/>
    </row>
    <row r="107" spans="2:9" ht="16.5" x14ac:dyDescent="0.3">
      <c r="B107" s="1"/>
      <c r="C107" s="20" t="s">
        <v>14</v>
      </c>
      <c r="D107" s="6"/>
      <c r="E107" s="7"/>
      <c r="F107" s="7"/>
      <c r="G107" s="34">
        <f>SUM(G102:G106)</f>
        <v>0</v>
      </c>
      <c r="H107" s="34">
        <f>SUM(H102:H106)</f>
        <v>0</v>
      </c>
      <c r="I107" s="1"/>
    </row>
    <row r="108" spans="2:9" ht="16.5" x14ac:dyDescent="0.3">
      <c r="B108" s="1"/>
      <c r="C108" s="9" t="s">
        <v>83</v>
      </c>
      <c r="D108" s="6"/>
      <c r="E108" s="7" t="s">
        <v>8</v>
      </c>
      <c r="F108" s="7"/>
      <c r="G108" s="18"/>
      <c r="H108" s="18"/>
      <c r="I108" s="1"/>
    </row>
    <row r="109" spans="2:9" ht="16.5" x14ac:dyDescent="0.3">
      <c r="B109" s="1"/>
      <c r="C109" s="9" t="s">
        <v>84</v>
      </c>
      <c r="D109" s="6"/>
      <c r="E109" s="7" t="s">
        <v>8</v>
      </c>
      <c r="F109" s="7"/>
      <c r="G109" s="18"/>
      <c r="H109" s="18"/>
      <c r="I109" s="1"/>
    </row>
    <row r="110" spans="2:9" ht="16.5" x14ac:dyDescent="0.3">
      <c r="B110" s="1"/>
      <c r="C110" s="9" t="s">
        <v>85</v>
      </c>
      <c r="D110" s="6"/>
      <c r="E110" s="7" t="s">
        <v>8</v>
      </c>
      <c r="F110" s="7"/>
      <c r="G110" s="29"/>
      <c r="H110" s="29"/>
      <c r="I110" s="1"/>
    </row>
    <row r="111" spans="2:9" ht="16.5" x14ac:dyDescent="0.3">
      <c r="B111" s="1"/>
      <c r="C111" s="17" t="s">
        <v>86</v>
      </c>
      <c r="D111" s="6"/>
      <c r="E111" s="7" t="s">
        <v>8</v>
      </c>
      <c r="F111" s="7"/>
      <c r="G111" s="18"/>
      <c r="H111" s="18"/>
      <c r="I111" s="1"/>
    </row>
    <row r="112" spans="2:9" ht="16.5" x14ac:dyDescent="0.3">
      <c r="B112" s="1"/>
      <c r="C112" s="17" t="s">
        <v>87</v>
      </c>
      <c r="D112" s="6"/>
      <c r="E112" s="7" t="s">
        <v>8</v>
      </c>
      <c r="F112" s="7"/>
      <c r="G112" s="18"/>
      <c r="H112" s="18"/>
      <c r="I112" s="1"/>
    </row>
    <row r="113" spans="2:10" ht="16.5" x14ac:dyDescent="0.3">
      <c r="B113" s="1"/>
      <c r="C113" s="17" t="s">
        <v>88</v>
      </c>
      <c r="D113" s="6"/>
      <c r="E113" s="7" t="s">
        <v>8</v>
      </c>
      <c r="F113" s="7"/>
      <c r="G113" s="18"/>
      <c r="H113" s="18"/>
      <c r="I113" s="1"/>
    </row>
    <row r="114" spans="2:10" ht="16.5" x14ac:dyDescent="0.3">
      <c r="B114" s="1"/>
      <c r="C114" s="20" t="s">
        <v>14</v>
      </c>
      <c r="D114" s="6"/>
      <c r="E114" s="7"/>
      <c r="F114" s="7"/>
      <c r="G114" s="34">
        <f>SUM(G111:G113)</f>
        <v>0</v>
      </c>
      <c r="H114" s="34">
        <f>SUM(H111:H113)</f>
        <v>0</v>
      </c>
      <c r="I114" s="1"/>
    </row>
    <row r="115" spans="2:10" ht="16.5" x14ac:dyDescent="0.3">
      <c r="B115" s="1"/>
      <c r="C115" s="17" t="s">
        <v>89</v>
      </c>
      <c r="D115" s="6"/>
      <c r="E115" s="7" t="s">
        <v>90</v>
      </c>
      <c r="F115" s="7"/>
      <c r="G115" s="18"/>
      <c r="H115" s="18"/>
      <c r="I115" s="1"/>
    </row>
    <row r="116" spans="2:10" ht="25.5" x14ac:dyDescent="0.3">
      <c r="B116" s="1"/>
      <c r="C116" s="17" t="s">
        <v>91</v>
      </c>
      <c r="D116" s="6"/>
      <c r="E116" s="7" t="s">
        <v>8</v>
      </c>
      <c r="F116" s="7"/>
      <c r="G116" s="18"/>
      <c r="H116" s="18"/>
      <c r="I116" s="1"/>
    </row>
    <row r="117" spans="2:10" ht="16.5" x14ac:dyDescent="0.3">
      <c r="B117" s="1"/>
      <c r="C117" s="17" t="s">
        <v>92</v>
      </c>
      <c r="D117" s="6"/>
      <c r="E117" s="7" t="s">
        <v>90</v>
      </c>
      <c r="F117" s="7"/>
      <c r="G117" s="18"/>
      <c r="H117" s="18"/>
      <c r="I117" s="1"/>
    </row>
    <row r="118" spans="2:10" ht="16.5" x14ac:dyDescent="0.3">
      <c r="B118" s="1"/>
      <c r="C118" s="9" t="s">
        <v>93</v>
      </c>
      <c r="D118" s="6"/>
      <c r="E118" s="7" t="s">
        <v>8</v>
      </c>
      <c r="F118" s="7"/>
      <c r="G118" s="18"/>
      <c r="H118" s="18"/>
      <c r="I118" s="1"/>
    </row>
    <row r="119" spans="2:10" ht="16.5" x14ac:dyDescent="0.3">
      <c r="B119" s="1"/>
      <c r="C119" s="9" t="s">
        <v>94</v>
      </c>
      <c r="D119" s="6"/>
      <c r="E119" s="7" t="s">
        <v>90</v>
      </c>
      <c r="F119" s="7"/>
      <c r="G119" s="18"/>
      <c r="H119" s="18"/>
      <c r="I119" s="1"/>
    </row>
    <row r="120" spans="2:10" ht="16.5" x14ac:dyDescent="0.3">
      <c r="B120" s="1"/>
      <c r="C120" s="9" t="s">
        <v>95</v>
      </c>
      <c r="D120" s="6"/>
      <c r="E120" s="7" t="s">
        <v>8</v>
      </c>
      <c r="F120" s="7"/>
      <c r="G120" s="18"/>
      <c r="H120" s="18"/>
      <c r="I120" s="1"/>
    </row>
    <row r="121" spans="2:10" ht="16.5" x14ac:dyDescent="0.3">
      <c r="B121" s="1"/>
      <c r="C121" s="9" t="s">
        <v>96</v>
      </c>
      <c r="D121" s="6"/>
      <c r="E121" s="7" t="s">
        <v>90</v>
      </c>
      <c r="F121" s="7"/>
      <c r="G121" s="23"/>
      <c r="H121" s="23"/>
      <c r="I121" s="1"/>
    </row>
    <row r="122" spans="2:10" ht="16.5" x14ac:dyDescent="0.3">
      <c r="B122" s="1"/>
      <c r="C122" s="17" t="s">
        <v>97</v>
      </c>
      <c r="D122" s="6"/>
      <c r="E122" s="7" t="s">
        <v>90</v>
      </c>
      <c r="F122" s="7"/>
      <c r="G122" s="23"/>
      <c r="H122" s="23"/>
      <c r="I122" s="1"/>
    </row>
    <row r="123" spans="2:10" ht="16.5" x14ac:dyDescent="0.3">
      <c r="B123" s="1"/>
      <c r="C123" s="26" t="s">
        <v>98</v>
      </c>
      <c r="D123" s="6"/>
      <c r="E123" s="7"/>
      <c r="F123" s="7"/>
      <c r="G123" s="27">
        <f>G107+G108+G109+G114+G115+G116+G117+G118+G119+G120+G121+G122</f>
        <v>0</v>
      </c>
      <c r="H123" s="27">
        <f>H107+H108+H109+H114+H115+H116+H117+H118+H119+H120+H121+H122</f>
        <v>0</v>
      </c>
      <c r="I123" s="1"/>
    </row>
    <row r="124" spans="2:10" ht="16.5" x14ac:dyDescent="0.3">
      <c r="B124" s="1"/>
      <c r="C124" s="17" t="s">
        <v>99</v>
      </c>
      <c r="D124" s="6"/>
      <c r="E124" s="7" t="s">
        <v>8</v>
      </c>
      <c r="F124" s="7"/>
      <c r="G124" s="18"/>
      <c r="H124" s="18"/>
      <c r="I124" s="1"/>
    </row>
    <row r="125" spans="2:10" ht="16.5" x14ac:dyDescent="0.3">
      <c r="B125" s="1"/>
      <c r="C125" s="17" t="s">
        <v>100</v>
      </c>
      <c r="D125" s="6"/>
      <c r="E125" s="7" t="s">
        <v>8</v>
      </c>
      <c r="F125" s="7"/>
      <c r="G125" s="18"/>
      <c r="H125" s="18"/>
      <c r="I125" s="1"/>
    </row>
    <row r="126" spans="2:10" ht="16.5" x14ac:dyDescent="0.3">
      <c r="B126" s="1"/>
      <c r="C126" s="26" t="s">
        <v>101</v>
      </c>
      <c r="D126" s="6"/>
      <c r="E126" s="7"/>
      <c r="F126" s="7"/>
      <c r="G126" s="27">
        <f>G123+G124+G125</f>
        <v>0</v>
      </c>
      <c r="H126" s="27">
        <f>H123+H124+H125</f>
        <v>0</v>
      </c>
      <c r="I126" s="1"/>
    </row>
    <row r="127" spans="2:10" ht="16.5" x14ac:dyDescent="0.3">
      <c r="B127" s="1"/>
      <c r="C127" s="37"/>
      <c r="D127" s="6"/>
      <c r="E127" s="7"/>
      <c r="F127" s="7"/>
      <c r="G127" s="38"/>
      <c r="H127" s="38"/>
      <c r="I127" s="1"/>
    </row>
    <row r="128" spans="2:10" ht="16.5" x14ac:dyDescent="0.3">
      <c r="B128" s="1"/>
      <c r="C128" s="39" t="s">
        <v>102</v>
      </c>
      <c r="D128" s="6"/>
      <c r="E128" s="7"/>
      <c r="F128" s="7"/>
      <c r="G128" s="40" t="str">
        <f>IFERROR(IF(ABS(G72-G82-G87-G91-G94-G97-G98-G126)&gt;1,"ERROR","OK"),"OK")</f>
        <v>OK</v>
      </c>
      <c r="H128" s="40" t="str">
        <f>IFERROR(IF(ABS(H72-H82-H87-H91-H94-H97-H98-H126)&gt;1,"ERROR","OK"),"OK")</f>
        <v>OK</v>
      </c>
      <c r="I128" s="1"/>
      <c r="J128" s="33"/>
    </row>
    <row r="129" spans="2:10" x14ac:dyDescent="0.25">
      <c r="B129" s="1"/>
      <c r="C129" s="1"/>
      <c r="D129" s="1"/>
      <c r="E129" s="1"/>
      <c r="F129" s="1"/>
      <c r="G129" s="1"/>
      <c r="H129" s="1"/>
      <c r="I129" s="1"/>
    </row>
    <row r="131" spans="2:10" x14ac:dyDescent="0.25">
      <c r="B131" s="1"/>
      <c r="C131" s="1"/>
      <c r="D131" s="1"/>
      <c r="E131" s="1"/>
      <c r="F131" s="1"/>
      <c r="G131" s="1"/>
      <c r="H131" s="1"/>
      <c r="I131" s="1"/>
    </row>
    <row r="132" spans="2:10" ht="16.5" x14ac:dyDescent="0.3">
      <c r="B132" s="1"/>
      <c r="C132" s="9" t="s">
        <v>103</v>
      </c>
      <c r="D132" s="6"/>
      <c r="E132" s="10"/>
      <c r="F132" s="10"/>
      <c r="G132" s="11" t="s">
        <v>3</v>
      </c>
      <c r="H132" s="11" t="s">
        <v>4</v>
      </c>
      <c r="I132" s="1"/>
    </row>
    <row r="133" spans="2:10" ht="16.5" x14ac:dyDescent="0.3">
      <c r="B133" s="1"/>
      <c r="C133" s="12"/>
      <c r="D133" s="6"/>
      <c r="E133" s="7"/>
      <c r="F133" s="7"/>
      <c r="G133" s="6"/>
      <c r="H133" s="6"/>
      <c r="I133" s="1"/>
    </row>
    <row r="134" spans="2:10" ht="16.5" x14ac:dyDescent="0.3">
      <c r="B134" s="1"/>
      <c r="C134" s="41" t="s">
        <v>104</v>
      </c>
      <c r="D134" s="6"/>
      <c r="E134" s="7"/>
      <c r="F134" s="7"/>
      <c r="G134" s="42">
        <f>G135+G136-G137+G138</f>
        <v>0</v>
      </c>
      <c r="H134" s="42">
        <f>H135+H136-H137+H138</f>
        <v>0</v>
      </c>
      <c r="I134" s="1"/>
    </row>
    <row r="135" spans="2:10" ht="16.5" x14ac:dyDescent="0.3">
      <c r="B135" s="1"/>
      <c r="C135" s="17" t="s">
        <v>105</v>
      </c>
      <c r="D135" s="6"/>
      <c r="E135" s="7" t="s">
        <v>8</v>
      </c>
      <c r="F135" s="7"/>
      <c r="G135" s="18"/>
      <c r="H135" s="18"/>
      <c r="I135" s="1"/>
      <c r="J135" s="33"/>
    </row>
    <row r="136" spans="2:10" ht="16.5" x14ac:dyDescent="0.3">
      <c r="B136" s="1"/>
      <c r="C136" s="17" t="s">
        <v>106</v>
      </c>
      <c r="D136" s="6"/>
      <c r="E136" s="7" t="s">
        <v>8</v>
      </c>
      <c r="F136" s="7"/>
      <c r="G136" s="18"/>
      <c r="H136" s="18"/>
      <c r="I136" s="1"/>
    </row>
    <row r="137" spans="2:10" ht="16.5" x14ac:dyDescent="0.3">
      <c r="B137" s="1"/>
      <c r="C137" s="17" t="s">
        <v>107</v>
      </c>
      <c r="D137" s="6"/>
      <c r="E137" s="7" t="s">
        <v>8</v>
      </c>
      <c r="F137" s="7"/>
      <c r="G137" s="18"/>
      <c r="H137" s="18"/>
      <c r="I137" s="1"/>
    </row>
    <row r="138" spans="2:10" ht="16.5" x14ac:dyDescent="0.3">
      <c r="B138" s="1"/>
      <c r="C138" s="17" t="s">
        <v>108</v>
      </c>
      <c r="D138" s="6"/>
      <c r="E138" s="7" t="s">
        <v>8</v>
      </c>
      <c r="F138" s="7"/>
      <c r="G138" s="18"/>
      <c r="H138" s="18"/>
      <c r="I138" s="1"/>
    </row>
    <row r="139" spans="2:10" ht="16.5" x14ac:dyDescent="0.3">
      <c r="B139" s="1"/>
      <c r="C139" s="15" t="s">
        <v>109</v>
      </c>
      <c r="D139" s="6"/>
      <c r="E139" s="7" t="s">
        <v>110</v>
      </c>
      <c r="F139" s="7"/>
      <c r="G139" s="18"/>
      <c r="H139" s="18"/>
      <c r="I139" s="1"/>
    </row>
    <row r="140" spans="2:10" ht="16.5" x14ac:dyDescent="0.3">
      <c r="B140" s="1"/>
      <c r="C140" s="15" t="s">
        <v>111</v>
      </c>
      <c r="D140" s="6"/>
      <c r="E140" s="7" t="s">
        <v>8</v>
      </c>
      <c r="F140" s="7"/>
      <c r="G140" s="23"/>
      <c r="H140" s="23"/>
      <c r="I140" s="1"/>
    </row>
    <row r="141" spans="2:10" ht="16.5" x14ac:dyDescent="0.3">
      <c r="B141" s="1"/>
      <c r="C141" s="15" t="s">
        <v>112</v>
      </c>
      <c r="D141" s="6"/>
      <c r="E141" s="7" t="s">
        <v>8</v>
      </c>
      <c r="F141" s="7"/>
      <c r="G141" s="23"/>
      <c r="H141" s="23"/>
      <c r="I141" s="1"/>
    </row>
    <row r="142" spans="2:10" ht="16.5" x14ac:dyDescent="0.3">
      <c r="B142" s="1"/>
      <c r="C142" s="15" t="s">
        <v>113</v>
      </c>
      <c r="D142" s="6"/>
      <c r="E142" s="7" t="s">
        <v>8</v>
      </c>
      <c r="F142" s="7"/>
      <c r="G142" s="23"/>
      <c r="H142" s="23"/>
      <c r="I142" s="1"/>
    </row>
    <row r="143" spans="2:10" ht="16.5" x14ac:dyDescent="0.3">
      <c r="B143" s="1"/>
      <c r="C143" s="15" t="s">
        <v>114</v>
      </c>
      <c r="D143" s="6"/>
      <c r="E143" s="7" t="s">
        <v>8</v>
      </c>
      <c r="F143" s="7"/>
      <c r="G143" s="23"/>
      <c r="H143" s="23"/>
      <c r="I143" s="1"/>
    </row>
    <row r="144" spans="2:10" ht="16.5" x14ac:dyDescent="0.3">
      <c r="B144" s="1"/>
      <c r="C144" s="15" t="s">
        <v>115</v>
      </c>
      <c r="D144" s="6"/>
      <c r="E144" s="7" t="s">
        <v>8</v>
      </c>
      <c r="F144" s="7"/>
      <c r="G144" s="23"/>
      <c r="H144" s="23"/>
      <c r="I144" s="1"/>
    </row>
    <row r="145" spans="2:9" ht="16.5" x14ac:dyDescent="0.3">
      <c r="B145" s="1"/>
      <c r="C145" s="9" t="s">
        <v>116</v>
      </c>
      <c r="D145" s="6"/>
      <c r="E145" s="7"/>
      <c r="F145" s="7"/>
      <c r="G145" s="43">
        <f>G134+G139+G140+G141+G142+G143+G144</f>
        <v>0</v>
      </c>
      <c r="H145" s="43">
        <f>H134+H139+H140+H141+H142+H143+H144</f>
        <v>0</v>
      </c>
      <c r="I145" s="1"/>
    </row>
    <row r="146" spans="2:9" ht="16.5" x14ac:dyDescent="0.3">
      <c r="B146" s="1"/>
      <c r="C146" s="15" t="s">
        <v>117</v>
      </c>
      <c r="D146" s="6"/>
      <c r="E146" s="7" t="s">
        <v>8</v>
      </c>
      <c r="F146" s="7"/>
      <c r="G146" s="44"/>
      <c r="H146" s="44"/>
      <c r="I146" s="1"/>
    </row>
    <row r="147" spans="2:9" ht="16.5" x14ac:dyDescent="0.3">
      <c r="B147" s="1"/>
      <c r="C147" s="15" t="s">
        <v>118</v>
      </c>
      <c r="D147" s="6"/>
      <c r="E147" s="7" t="s">
        <v>8</v>
      </c>
      <c r="F147" s="7"/>
      <c r="G147" s="23"/>
      <c r="H147" s="23"/>
      <c r="I147" s="1"/>
    </row>
    <row r="148" spans="2:9" ht="16.5" x14ac:dyDescent="0.3">
      <c r="B148" s="1"/>
      <c r="C148" s="15" t="s">
        <v>119</v>
      </c>
      <c r="D148" s="6"/>
      <c r="E148" s="7" t="s">
        <v>8</v>
      </c>
      <c r="F148" s="7"/>
      <c r="G148" s="23"/>
      <c r="H148" s="23"/>
      <c r="I148" s="1"/>
    </row>
    <row r="149" spans="2:9" ht="16.5" x14ac:dyDescent="0.3">
      <c r="B149" s="1"/>
      <c r="C149" s="15" t="s">
        <v>120</v>
      </c>
      <c r="D149" s="6"/>
      <c r="E149" s="7" t="s">
        <v>8</v>
      </c>
      <c r="F149" s="7"/>
      <c r="G149" s="23"/>
      <c r="H149" s="23"/>
      <c r="I149" s="1"/>
    </row>
    <row r="150" spans="2:9" ht="16.5" x14ac:dyDescent="0.3">
      <c r="B150" s="1"/>
      <c r="C150" s="15" t="s">
        <v>121</v>
      </c>
      <c r="D150" s="6"/>
      <c r="E150" s="7" t="s">
        <v>8</v>
      </c>
      <c r="F150" s="7"/>
      <c r="G150" s="23"/>
      <c r="H150" s="23"/>
      <c r="I150" s="1"/>
    </row>
    <row r="151" spans="2:9" ht="16.5" x14ac:dyDescent="0.3">
      <c r="B151" s="1"/>
      <c r="C151" s="15" t="s">
        <v>122</v>
      </c>
      <c r="D151" s="6"/>
      <c r="E151" s="7"/>
      <c r="F151" s="7"/>
      <c r="G151" s="21">
        <f>G152+G153</f>
        <v>0</v>
      </c>
      <c r="H151" s="21">
        <f>H152+H153</f>
        <v>0</v>
      </c>
      <c r="I151" s="1"/>
    </row>
    <row r="152" spans="2:9" ht="16.5" x14ac:dyDescent="0.3">
      <c r="B152" s="1"/>
      <c r="C152" s="35" t="s">
        <v>123</v>
      </c>
      <c r="D152" s="6"/>
      <c r="E152" s="7" t="s">
        <v>8</v>
      </c>
      <c r="F152" s="7"/>
      <c r="G152" s="23"/>
      <c r="H152" s="23"/>
      <c r="I152" s="1"/>
    </row>
    <row r="153" spans="2:9" ht="16.5" x14ac:dyDescent="0.3">
      <c r="B153" s="1"/>
      <c r="C153" s="35" t="s">
        <v>124</v>
      </c>
      <c r="D153" s="6"/>
      <c r="E153" s="7" t="s">
        <v>8</v>
      </c>
      <c r="F153" s="7"/>
      <c r="G153" s="23"/>
      <c r="H153" s="23"/>
      <c r="I153" s="1"/>
    </row>
    <row r="154" spans="2:9" ht="25.5" x14ac:dyDescent="0.3">
      <c r="B154" s="1"/>
      <c r="C154" s="15" t="s">
        <v>125</v>
      </c>
      <c r="D154" s="6"/>
      <c r="E154" s="7"/>
      <c r="F154" s="7"/>
      <c r="G154" s="21">
        <f>G155-G156</f>
        <v>0</v>
      </c>
      <c r="H154" s="21">
        <f>H155-H156</f>
        <v>0</v>
      </c>
      <c r="I154" s="1"/>
    </row>
    <row r="155" spans="2:9" ht="16.5" x14ac:dyDescent="0.3">
      <c r="B155" s="1"/>
      <c r="C155" s="35" t="s">
        <v>126</v>
      </c>
      <c r="D155" s="6"/>
      <c r="E155" s="7" t="s">
        <v>8</v>
      </c>
      <c r="F155" s="7"/>
      <c r="G155" s="23"/>
      <c r="H155" s="23"/>
      <c r="I155" s="1"/>
    </row>
    <row r="156" spans="2:9" ht="16.5" x14ac:dyDescent="0.3">
      <c r="B156" s="1"/>
      <c r="C156" s="35" t="s">
        <v>127</v>
      </c>
      <c r="D156" s="6"/>
      <c r="E156" s="7" t="s">
        <v>8</v>
      </c>
      <c r="F156" s="7"/>
      <c r="G156" s="23"/>
      <c r="H156" s="23"/>
      <c r="I156" s="1"/>
    </row>
    <row r="157" spans="2:9" ht="16.5" x14ac:dyDescent="0.3">
      <c r="B157" s="1"/>
      <c r="C157" s="15" t="s">
        <v>128</v>
      </c>
      <c r="D157" s="6"/>
      <c r="E157" s="7"/>
      <c r="F157" s="7"/>
      <c r="G157" s="21">
        <f>G158-G159</f>
        <v>0</v>
      </c>
      <c r="H157" s="21">
        <f>H158-H159</f>
        <v>0</v>
      </c>
      <c r="I157" s="1"/>
    </row>
    <row r="158" spans="2:9" ht="16.5" x14ac:dyDescent="0.3">
      <c r="B158" s="1"/>
      <c r="C158" s="35" t="s">
        <v>129</v>
      </c>
      <c r="D158" s="6"/>
      <c r="E158" s="7" t="s">
        <v>8</v>
      </c>
      <c r="F158" s="7"/>
      <c r="G158" s="23"/>
      <c r="H158" s="23"/>
      <c r="I158" s="1"/>
    </row>
    <row r="159" spans="2:9" ht="16.5" x14ac:dyDescent="0.3">
      <c r="B159" s="1"/>
      <c r="C159" s="35" t="s">
        <v>130</v>
      </c>
      <c r="D159" s="6"/>
      <c r="E159" s="7" t="s">
        <v>8</v>
      </c>
      <c r="F159" s="7"/>
      <c r="G159" s="23"/>
      <c r="H159" s="23"/>
      <c r="I159" s="1"/>
    </row>
    <row r="160" spans="2:9" ht="16.5" x14ac:dyDescent="0.3">
      <c r="B160" s="1"/>
      <c r="C160" s="15" t="s">
        <v>131</v>
      </c>
      <c r="D160" s="6"/>
      <c r="E160" s="7"/>
      <c r="F160" s="7"/>
      <c r="G160" s="21">
        <f>G161+G162+G163+G164+G165+G166</f>
        <v>0</v>
      </c>
      <c r="H160" s="21">
        <f>H161+H162+H163+H164+H165+H166</f>
        <v>0</v>
      </c>
      <c r="I160" s="1"/>
    </row>
    <row r="161" spans="2:9" ht="16.5" x14ac:dyDescent="0.3">
      <c r="B161" s="1"/>
      <c r="C161" s="35" t="s">
        <v>132</v>
      </c>
      <c r="D161" s="6"/>
      <c r="E161" s="7" t="s">
        <v>8</v>
      </c>
      <c r="F161" s="7"/>
      <c r="G161" s="23"/>
      <c r="H161" s="23"/>
      <c r="I161" s="1"/>
    </row>
    <row r="162" spans="2:9" ht="38.25" x14ac:dyDescent="0.3">
      <c r="B162" s="1"/>
      <c r="C162" s="35" t="s">
        <v>133</v>
      </c>
      <c r="D162" s="6"/>
      <c r="E162" s="7" t="s">
        <v>8</v>
      </c>
      <c r="F162" s="7"/>
      <c r="G162" s="23"/>
      <c r="H162" s="23"/>
      <c r="I162" s="1"/>
    </row>
    <row r="163" spans="2:9" ht="16.5" x14ac:dyDescent="0.3">
      <c r="B163" s="1"/>
      <c r="C163" s="35" t="s">
        <v>134</v>
      </c>
      <c r="D163" s="6"/>
      <c r="E163" s="7" t="s">
        <v>8</v>
      </c>
      <c r="F163" s="7"/>
      <c r="G163" s="23"/>
      <c r="H163" s="23"/>
      <c r="I163" s="1"/>
    </row>
    <row r="164" spans="2:9" ht="16.5" x14ac:dyDescent="0.3">
      <c r="B164" s="1"/>
      <c r="C164" s="35" t="s">
        <v>135</v>
      </c>
      <c r="D164" s="6"/>
      <c r="E164" s="7" t="s">
        <v>8</v>
      </c>
      <c r="F164" s="7"/>
      <c r="G164" s="23"/>
      <c r="H164" s="23"/>
      <c r="I164" s="1"/>
    </row>
    <row r="165" spans="2:9" ht="16.5" x14ac:dyDescent="0.3">
      <c r="B165" s="1"/>
      <c r="C165" s="35" t="s">
        <v>136</v>
      </c>
      <c r="D165" s="6"/>
      <c r="E165" s="7" t="s">
        <v>8</v>
      </c>
      <c r="F165" s="7"/>
      <c r="G165" s="23"/>
      <c r="H165" s="23"/>
      <c r="I165" s="1"/>
    </row>
    <row r="166" spans="2:9" ht="16.5" x14ac:dyDescent="0.3">
      <c r="B166" s="1"/>
      <c r="C166" s="35" t="s">
        <v>137</v>
      </c>
      <c r="D166" s="6"/>
      <c r="E166" s="7" t="s">
        <v>8</v>
      </c>
      <c r="F166" s="7"/>
      <c r="G166" s="23"/>
      <c r="H166" s="23"/>
      <c r="I166" s="1"/>
    </row>
    <row r="167" spans="2:9" ht="16.5" x14ac:dyDescent="0.3">
      <c r="B167" s="1"/>
      <c r="C167" s="35" t="s">
        <v>138</v>
      </c>
      <c r="D167" s="6"/>
      <c r="E167" s="7" t="s">
        <v>8</v>
      </c>
      <c r="F167" s="7"/>
      <c r="G167" s="21">
        <f>G168-G169</f>
        <v>0</v>
      </c>
      <c r="H167" s="21">
        <f>H168-H169</f>
        <v>0</v>
      </c>
      <c r="I167" s="1"/>
    </row>
    <row r="168" spans="2:9" ht="16.5" x14ac:dyDescent="0.3">
      <c r="B168" s="1"/>
      <c r="C168" s="35" t="s">
        <v>139</v>
      </c>
      <c r="D168" s="6"/>
      <c r="E168" s="7" t="s">
        <v>8</v>
      </c>
      <c r="F168" s="7"/>
      <c r="G168" s="23"/>
      <c r="H168" s="23"/>
      <c r="I168" s="1"/>
    </row>
    <row r="169" spans="2:9" ht="16.5" x14ac:dyDescent="0.3">
      <c r="B169" s="1"/>
      <c r="C169" s="35" t="s">
        <v>140</v>
      </c>
      <c r="D169" s="6"/>
      <c r="E169" s="7" t="s">
        <v>8</v>
      </c>
      <c r="F169" s="7"/>
      <c r="G169" s="23"/>
      <c r="H169" s="23"/>
      <c r="I169" s="1"/>
    </row>
    <row r="170" spans="2:9" ht="16.5" x14ac:dyDescent="0.3">
      <c r="B170" s="1"/>
      <c r="C170" s="9" t="s">
        <v>141</v>
      </c>
      <c r="D170" s="6"/>
      <c r="E170" s="7"/>
      <c r="F170" s="7"/>
      <c r="G170" s="43">
        <f>G146+G147+G148+G149-G150+G151+G154+G157+G160+G167</f>
        <v>0</v>
      </c>
      <c r="H170" s="43">
        <f>H146+H147+H148+H149-H150+H151+H154+H157+H160+H167</f>
        <v>0</v>
      </c>
      <c r="I170" s="1"/>
    </row>
    <row r="171" spans="2:9" ht="16.5" x14ac:dyDescent="0.3">
      <c r="B171" s="1"/>
      <c r="C171" s="9" t="s">
        <v>142</v>
      </c>
      <c r="D171" s="6"/>
      <c r="E171" s="7"/>
      <c r="F171" s="7"/>
      <c r="G171" s="45"/>
      <c r="H171" s="45"/>
      <c r="I171" s="1"/>
    </row>
    <row r="172" spans="2:9" ht="16.5" x14ac:dyDescent="0.3">
      <c r="B172" s="1"/>
      <c r="C172" s="46" t="s">
        <v>143</v>
      </c>
      <c r="D172" s="6"/>
      <c r="E172" s="7"/>
      <c r="F172" s="7"/>
      <c r="G172" s="43">
        <f>IF((G145-G170)&gt;0,G145-G170,0)</f>
        <v>0</v>
      </c>
      <c r="H172" s="43">
        <f>IF((H145-H170)&gt;0,H145-H170,0)</f>
        <v>0</v>
      </c>
      <c r="I172" s="1"/>
    </row>
    <row r="173" spans="2:9" ht="16.5" x14ac:dyDescent="0.3">
      <c r="B173" s="1"/>
      <c r="C173" s="46" t="s">
        <v>144</v>
      </c>
      <c r="D173" s="6"/>
      <c r="E173" s="7"/>
      <c r="F173" s="7"/>
      <c r="G173" s="43">
        <f>IF((G145-G170)&lt;0,G170-G145,0)</f>
        <v>0</v>
      </c>
      <c r="H173" s="43">
        <f>IF((H145-H170)&lt;0,H170-H145,0)</f>
        <v>0</v>
      </c>
      <c r="I173" s="1"/>
    </row>
    <row r="174" spans="2:9" ht="16.5" x14ac:dyDescent="0.3">
      <c r="B174" s="1"/>
      <c r="C174" s="15" t="s">
        <v>145</v>
      </c>
      <c r="D174" s="6"/>
      <c r="E174" s="7" t="s">
        <v>8</v>
      </c>
      <c r="F174" s="7"/>
      <c r="G174" s="44"/>
      <c r="H174" s="44"/>
      <c r="I174" s="1"/>
    </row>
    <row r="175" spans="2:9" ht="16.5" x14ac:dyDescent="0.3">
      <c r="B175" s="1"/>
      <c r="C175" s="15" t="s">
        <v>146</v>
      </c>
      <c r="D175" s="6"/>
      <c r="E175" s="7" t="s">
        <v>8</v>
      </c>
      <c r="F175" s="7"/>
      <c r="G175" s="23"/>
      <c r="H175" s="23"/>
      <c r="I175" s="1"/>
    </row>
    <row r="176" spans="2:9" ht="16.5" x14ac:dyDescent="0.3">
      <c r="B176" s="1"/>
      <c r="C176" s="15" t="s">
        <v>147</v>
      </c>
      <c r="D176" s="6"/>
      <c r="E176" s="7" t="s">
        <v>8</v>
      </c>
      <c r="F176" s="7"/>
      <c r="G176" s="23"/>
      <c r="H176" s="23"/>
      <c r="I176" s="1"/>
    </row>
    <row r="177" spans="2:9" ht="16.5" x14ac:dyDescent="0.3">
      <c r="B177" s="1"/>
      <c r="C177" s="15" t="s">
        <v>148</v>
      </c>
      <c r="D177" s="6"/>
      <c r="E177" s="7" t="s">
        <v>8</v>
      </c>
      <c r="F177" s="7"/>
      <c r="G177" s="23"/>
      <c r="H177" s="23"/>
      <c r="I177" s="1"/>
    </row>
    <row r="178" spans="2:9" ht="16.5" x14ac:dyDescent="0.3">
      <c r="B178" s="1"/>
      <c r="C178" s="9" t="s">
        <v>149</v>
      </c>
      <c r="D178" s="6"/>
      <c r="E178" s="7"/>
      <c r="F178" s="7"/>
      <c r="G178" s="43">
        <f>G174+G175+G176+G177</f>
        <v>0</v>
      </c>
      <c r="H178" s="43">
        <f>H174+H175+H176+H177</f>
        <v>0</v>
      </c>
      <c r="I178" s="1"/>
    </row>
    <row r="179" spans="2:9" ht="25.5" x14ac:dyDescent="0.3">
      <c r="B179" s="1"/>
      <c r="C179" s="15" t="s">
        <v>150</v>
      </c>
      <c r="D179" s="6"/>
      <c r="E179" s="7" t="s">
        <v>8</v>
      </c>
      <c r="F179" s="7"/>
      <c r="G179" s="25">
        <f>G180-G181</f>
        <v>0</v>
      </c>
      <c r="H179" s="25">
        <f>H180-H181</f>
        <v>0</v>
      </c>
      <c r="I179" s="1"/>
    </row>
    <row r="180" spans="2:9" ht="16.5" x14ac:dyDescent="0.3">
      <c r="B180" s="1"/>
      <c r="C180" s="35" t="s">
        <v>139</v>
      </c>
      <c r="D180" s="6"/>
      <c r="E180" s="7" t="s">
        <v>8</v>
      </c>
      <c r="F180" s="7"/>
      <c r="G180" s="23"/>
      <c r="H180" s="23"/>
      <c r="I180" s="1"/>
    </row>
    <row r="181" spans="2:9" ht="16.5" x14ac:dyDescent="0.3">
      <c r="B181" s="1"/>
      <c r="C181" s="35" t="s">
        <v>140</v>
      </c>
      <c r="D181" s="6"/>
      <c r="E181" s="7" t="s">
        <v>8</v>
      </c>
      <c r="F181" s="7"/>
      <c r="G181" s="23"/>
      <c r="H181" s="23"/>
      <c r="I181" s="1"/>
    </row>
    <row r="182" spans="2:9" ht="16.5" x14ac:dyDescent="0.3">
      <c r="B182" s="1"/>
      <c r="C182" s="15" t="s">
        <v>151</v>
      </c>
      <c r="D182" s="6"/>
      <c r="E182" s="7" t="s">
        <v>8</v>
      </c>
      <c r="F182" s="7"/>
      <c r="G182" s="23"/>
      <c r="H182" s="23"/>
      <c r="I182" s="1"/>
    </row>
    <row r="183" spans="2:9" ht="16.5" x14ac:dyDescent="0.3">
      <c r="B183" s="1"/>
      <c r="C183" s="15" t="s">
        <v>152</v>
      </c>
      <c r="D183" s="6"/>
      <c r="E183" s="7" t="s">
        <v>8</v>
      </c>
      <c r="F183" s="7"/>
      <c r="G183" s="23"/>
      <c r="H183" s="23"/>
      <c r="I183" s="1"/>
    </row>
    <row r="184" spans="2:9" ht="16.5" x14ac:dyDescent="0.3">
      <c r="B184" s="1"/>
      <c r="C184" s="9" t="s">
        <v>153</v>
      </c>
      <c r="D184" s="6"/>
      <c r="E184" s="7"/>
      <c r="F184" s="7"/>
      <c r="G184" s="43">
        <f>G179+G182+G183</f>
        <v>0</v>
      </c>
      <c r="H184" s="43">
        <f>H179+H182+H183</f>
        <v>0</v>
      </c>
      <c r="I184" s="1"/>
    </row>
    <row r="185" spans="2:9" ht="16.5" x14ac:dyDescent="0.3">
      <c r="B185" s="1"/>
      <c r="C185" s="9" t="s">
        <v>154</v>
      </c>
      <c r="D185" s="6"/>
      <c r="E185" s="7"/>
      <c r="F185" s="7"/>
      <c r="G185" s="45"/>
      <c r="H185" s="45"/>
      <c r="I185" s="1"/>
    </row>
    <row r="186" spans="2:9" ht="16.5" x14ac:dyDescent="0.3">
      <c r="B186" s="1"/>
      <c r="C186" s="46" t="s">
        <v>143</v>
      </c>
      <c r="D186" s="6"/>
      <c r="E186" s="7"/>
      <c r="F186" s="7"/>
      <c r="G186" s="43">
        <f>IF((G178-G184)&gt;0,G178-G184,0)</f>
        <v>0</v>
      </c>
      <c r="H186" s="43">
        <f>IF((H178-H184)&gt;0,H178-H184,0)</f>
        <v>0</v>
      </c>
      <c r="I186" s="1"/>
    </row>
    <row r="187" spans="2:9" ht="16.5" x14ac:dyDescent="0.3">
      <c r="B187" s="1"/>
      <c r="C187" s="46" t="s">
        <v>144</v>
      </c>
      <c r="D187" s="6"/>
      <c r="E187" s="7"/>
      <c r="F187" s="7"/>
      <c r="G187" s="43">
        <f>IF((G178-G184)&lt;0,G184-G178,0)</f>
        <v>0</v>
      </c>
      <c r="H187" s="43">
        <f>IF((H178-H184)&lt;0,H184-H178,0)</f>
        <v>0</v>
      </c>
      <c r="I187" s="1"/>
    </row>
    <row r="188" spans="2:9" ht="16.5" x14ac:dyDescent="0.3">
      <c r="B188" s="1"/>
      <c r="C188" s="9" t="s">
        <v>155</v>
      </c>
      <c r="D188" s="6"/>
      <c r="E188" s="7"/>
      <c r="F188" s="7"/>
      <c r="G188" s="43">
        <f>G145+G178</f>
        <v>0</v>
      </c>
      <c r="H188" s="43">
        <f>H145+H178</f>
        <v>0</v>
      </c>
      <c r="I188" s="1"/>
    </row>
    <row r="189" spans="2:9" ht="16.5" x14ac:dyDescent="0.3">
      <c r="B189" s="1"/>
      <c r="C189" s="9" t="s">
        <v>156</v>
      </c>
      <c r="D189" s="6"/>
      <c r="E189" s="7"/>
      <c r="F189" s="7"/>
      <c r="G189" s="43">
        <f>G170+G184</f>
        <v>0</v>
      </c>
      <c r="H189" s="43">
        <f>H170+H184</f>
        <v>0</v>
      </c>
      <c r="I189" s="1"/>
    </row>
    <row r="190" spans="2:9" ht="16.5" x14ac:dyDescent="0.3">
      <c r="B190" s="1"/>
      <c r="C190" s="9" t="s">
        <v>157</v>
      </c>
      <c r="D190" s="6"/>
      <c r="E190" s="7"/>
      <c r="F190" s="7"/>
      <c r="G190" s="45"/>
      <c r="H190" s="45"/>
      <c r="I190" s="1"/>
    </row>
    <row r="191" spans="2:9" ht="16.5" x14ac:dyDescent="0.3">
      <c r="B191" s="1"/>
      <c r="C191" s="46" t="s">
        <v>143</v>
      </c>
      <c r="D191" s="6"/>
      <c r="E191" s="7"/>
      <c r="F191" s="7"/>
      <c r="G191" s="43">
        <f>IF((G188-G189)&gt;0,G188-G189,0)</f>
        <v>0</v>
      </c>
      <c r="H191" s="43">
        <f>IF((H188-H189)&gt;0,H188-H189,0)</f>
        <v>0</v>
      </c>
      <c r="I191" s="1"/>
    </row>
    <row r="192" spans="2:9" ht="16.5" x14ac:dyDescent="0.3">
      <c r="B192" s="1"/>
      <c r="C192" s="46" t="s">
        <v>144</v>
      </c>
      <c r="D192" s="6"/>
      <c r="E192" s="7"/>
      <c r="F192" s="7"/>
      <c r="G192" s="43">
        <f>IF((G188-G189)&lt;0,G189-G188,0)</f>
        <v>0</v>
      </c>
      <c r="H192" s="43">
        <f>IF((H188-H189)&lt;0,H189-H188,0)</f>
        <v>0</v>
      </c>
      <c r="I192" s="1"/>
    </row>
    <row r="193" spans="2:9" ht="16.5" x14ac:dyDescent="0.3">
      <c r="B193" s="1"/>
      <c r="C193" s="15" t="s">
        <v>158</v>
      </c>
      <c r="D193" s="6"/>
      <c r="E193" s="7" t="s">
        <v>8</v>
      </c>
      <c r="F193" s="7"/>
      <c r="G193" s="44"/>
      <c r="H193" s="44"/>
      <c r="I193" s="1"/>
    </row>
    <row r="194" spans="2:9" ht="16.5" x14ac:dyDescent="0.3">
      <c r="B194" s="1"/>
      <c r="C194" s="15" t="s">
        <v>159</v>
      </c>
      <c r="D194" s="6"/>
      <c r="E194" s="7" t="s">
        <v>8</v>
      </c>
      <c r="F194" s="7"/>
      <c r="G194" s="18"/>
      <c r="H194" s="18"/>
      <c r="I194" s="1"/>
    </row>
    <row r="195" spans="2:9" ht="16.5" x14ac:dyDescent="0.3">
      <c r="B195" s="1"/>
      <c r="C195" s="15" t="s">
        <v>160</v>
      </c>
      <c r="D195" s="6"/>
      <c r="E195" s="7" t="s">
        <v>8</v>
      </c>
      <c r="F195" s="7"/>
      <c r="G195" s="44"/>
      <c r="H195" s="44"/>
      <c r="I195" s="1"/>
    </row>
    <row r="196" spans="2:9" ht="33" x14ac:dyDescent="0.3">
      <c r="B196" s="1"/>
      <c r="C196" s="9" t="s">
        <v>161</v>
      </c>
      <c r="D196" s="6"/>
      <c r="E196" s="7"/>
      <c r="F196" s="7"/>
      <c r="G196" s="45"/>
      <c r="H196" s="45"/>
      <c r="I196" s="1"/>
    </row>
    <row r="197" spans="2:9" ht="16.5" x14ac:dyDescent="0.3">
      <c r="B197" s="1"/>
      <c r="C197" s="46" t="s">
        <v>143</v>
      </c>
      <c r="D197" s="6"/>
      <c r="E197" s="7"/>
      <c r="F197" s="7"/>
      <c r="G197" s="43">
        <f>IF((G191-G192-G193-G194-G195)&gt;0,G191-G192-G193-G194-G195,0)</f>
        <v>0</v>
      </c>
      <c r="H197" s="43">
        <f>IF((H191-H192-H193-H194-H195)&gt;0,H191-H192-H193-H194-H195,0)</f>
        <v>0</v>
      </c>
      <c r="I197" s="1"/>
    </row>
    <row r="198" spans="2:9" ht="16.5" x14ac:dyDescent="0.3">
      <c r="B198" s="1"/>
      <c r="C198" s="46" t="s">
        <v>144</v>
      </c>
      <c r="D198" s="6"/>
      <c r="E198" s="7"/>
      <c r="F198" s="7"/>
      <c r="G198" s="43">
        <f>IF((G192+G193+G194+G195-G191)&gt;0,G192+G193+G194+G195-G191,0)</f>
        <v>0</v>
      </c>
      <c r="H198" s="43">
        <f>IF((H192+H193+H194+H195-H191)&gt;0,H192+H193+H194+H195-H191,0)</f>
        <v>0</v>
      </c>
      <c r="I198" s="1"/>
    </row>
    <row r="199" spans="2:9" ht="16.5" x14ac:dyDescent="0.3">
      <c r="B199" s="1"/>
      <c r="C199" s="37"/>
      <c r="D199" s="6"/>
      <c r="E199" s="7"/>
      <c r="F199" s="7"/>
      <c r="G199" s="38"/>
      <c r="H199" s="38"/>
      <c r="I199" s="1"/>
    </row>
  </sheetData>
  <sheetProtection algorithmName="SHA-512" hashValue="Sg0WpXgsC5OG1jPNU58Bgh4Y1o+cbg1OeC7Hn2yfXgDKsZLqvkmI214wMsrbaLTqMLkTSzFcxKVbsCQkZbIJMw==" saltValue="kfgYCBj3SZb6fRG7ZjzCSA==" spinCount="100000" sheet="1" objects="1" scenarios="1"/>
  <conditionalFormatting sqref="G128:H128">
    <cfRule type="cellIs" dxfId="13" priority="1" operator="equal">
      <formula>"ERROR"</formula>
    </cfRule>
    <cfRule type="cellIs" dxfId="12" priority="2" operator="equal">
      <formula>"OK"</formula>
    </cfRule>
  </conditionalFormatting>
  <pageMargins left="0.7" right="0.7" top="0.75" bottom="0.75" header="0.3" footer="0.3"/>
  <pageSetup scale="57" orientation="portrait" r:id="rId1"/>
  <rowBreaks count="2" manualBreakCount="2">
    <brk id="61" min="1" max="8" man="1"/>
    <brk id="129" min="1" max="8"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42"/>
  <sheetViews>
    <sheetView zoomScaleNormal="100" workbookViewId="0">
      <selection activeCell="E31" sqref="E31:H31"/>
    </sheetView>
  </sheetViews>
  <sheetFormatPr defaultColWidth="8.85546875" defaultRowHeight="15" x14ac:dyDescent="0.25"/>
  <cols>
    <col min="1" max="1" width="8.85546875" style="19"/>
    <col min="2" max="2" width="6.7109375" style="19" customWidth="1"/>
    <col min="3" max="3" width="5.140625" style="19" customWidth="1"/>
    <col min="4" max="4" width="32" style="19" customWidth="1"/>
    <col min="5" max="5" width="7.7109375" style="19" customWidth="1"/>
    <col min="6" max="6" width="9" style="19" customWidth="1"/>
    <col min="7" max="7" width="11.85546875" style="19" customWidth="1"/>
    <col min="8" max="8" width="15.28515625" style="19" customWidth="1"/>
    <col min="9" max="9" width="6" style="19" customWidth="1"/>
    <col min="10" max="16384" width="8.85546875" style="19"/>
  </cols>
  <sheetData>
    <row r="2" spans="2:9" ht="15.75" thickBot="1" x14ac:dyDescent="0.3">
      <c r="B2" s="47"/>
      <c r="C2" s="47"/>
      <c r="D2" s="47"/>
      <c r="E2" s="47"/>
      <c r="F2" s="47"/>
      <c r="G2" s="47"/>
      <c r="H2" s="47"/>
      <c r="I2" s="47"/>
    </row>
    <row r="3" spans="2:9" ht="16.5" x14ac:dyDescent="0.3">
      <c r="B3" s="47"/>
      <c r="C3" s="84" t="e">
        <f>#REF!</f>
        <v>#REF!</v>
      </c>
      <c r="D3" s="83"/>
      <c r="E3" s="82"/>
      <c r="F3" s="82"/>
      <c r="G3" s="82"/>
      <c r="H3" s="81"/>
      <c r="I3" s="47"/>
    </row>
    <row r="4" spans="2:9" x14ac:dyDescent="0.25">
      <c r="B4" s="47"/>
      <c r="C4" s="214" t="e">
        <f>#REF!</f>
        <v>#REF!</v>
      </c>
      <c r="D4" s="215"/>
      <c r="E4" s="215"/>
      <c r="F4" s="215"/>
      <c r="G4" s="215"/>
      <c r="H4" s="216"/>
      <c r="I4" s="47"/>
    </row>
    <row r="5" spans="2:9" x14ac:dyDescent="0.25">
      <c r="B5" s="47"/>
      <c r="C5" s="214"/>
      <c r="D5" s="215"/>
      <c r="E5" s="215"/>
      <c r="F5" s="215"/>
      <c r="G5" s="215"/>
      <c r="H5" s="216"/>
      <c r="I5" s="47"/>
    </row>
    <row r="6" spans="2:9" ht="27" customHeight="1" x14ac:dyDescent="0.25">
      <c r="B6" s="47"/>
      <c r="C6" s="214" t="e">
        <f>#REF!</f>
        <v>#REF!</v>
      </c>
      <c r="D6" s="215"/>
      <c r="E6" s="215"/>
      <c r="F6" s="215"/>
      <c r="G6" s="215"/>
      <c r="H6" s="216"/>
      <c r="I6" s="47"/>
    </row>
    <row r="7" spans="2:9" ht="4.5" customHeight="1" x14ac:dyDescent="0.25">
      <c r="B7" s="47"/>
      <c r="C7" s="80"/>
      <c r="D7" s="79"/>
      <c r="E7" s="78"/>
      <c r="F7" s="78"/>
      <c r="G7" s="78"/>
      <c r="H7" s="77"/>
      <c r="I7" s="47"/>
    </row>
    <row r="8" spans="2:9" ht="17.25" thickBot="1" x14ac:dyDescent="0.35">
      <c r="B8" s="47"/>
      <c r="C8" s="76" t="e">
        <f>#REF!</f>
        <v>#REF!</v>
      </c>
      <c r="D8" s="75"/>
      <c r="E8" s="74"/>
      <c r="F8" s="74"/>
      <c r="G8" s="74"/>
      <c r="H8" s="73"/>
      <c r="I8" s="47"/>
    </row>
    <row r="9" spans="2:9" x14ac:dyDescent="0.25">
      <c r="B9" s="47"/>
      <c r="C9" s="47"/>
      <c r="D9" s="47"/>
      <c r="E9" s="47"/>
      <c r="F9" s="47"/>
      <c r="G9" s="47"/>
      <c r="H9" s="47"/>
      <c r="I9" s="47"/>
    </row>
    <row r="11" spans="2:9" x14ac:dyDescent="0.25">
      <c r="B11" s="47"/>
      <c r="C11" s="47"/>
      <c r="D11" s="47"/>
      <c r="E11" s="47"/>
      <c r="F11" s="47"/>
      <c r="G11" s="47"/>
      <c r="H11" s="47"/>
      <c r="I11" s="47"/>
    </row>
    <row r="12" spans="2:9" ht="14.45" customHeight="1" x14ac:dyDescent="0.25">
      <c r="B12" s="47"/>
      <c r="C12" s="217" t="s">
        <v>185</v>
      </c>
      <c r="D12" s="217"/>
      <c r="E12" s="217"/>
      <c r="F12" s="217"/>
      <c r="G12" s="217"/>
      <c r="H12" s="217"/>
      <c r="I12" s="47"/>
    </row>
    <row r="13" spans="2:9" ht="51" customHeight="1" x14ac:dyDescent="0.25">
      <c r="B13" s="47"/>
      <c r="C13" s="217" t="s">
        <v>184</v>
      </c>
      <c r="D13" s="217"/>
      <c r="E13" s="217"/>
      <c r="F13" s="217"/>
      <c r="G13" s="217"/>
      <c r="H13" s="217"/>
      <c r="I13" s="47"/>
    </row>
    <row r="14" spans="2:9" ht="10.9" customHeight="1" x14ac:dyDescent="0.25">
      <c r="B14" s="47"/>
      <c r="C14" s="72"/>
      <c r="D14" s="72"/>
      <c r="E14" s="72"/>
      <c r="F14" s="72"/>
      <c r="G14" s="72"/>
      <c r="H14" s="72"/>
      <c r="I14" s="47"/>
    </row>
    <row r="15" spans="2:9" ht="16.149999999999999" customHeight="1" x14ac:dyDescent="0.25">
      <c r="B15" s="47"/>
      <c r="C15" s="218" t="s">
        <v>183</v>
      </c>
      <c r="D15" s="218"/>
      <c r="E15" s="218"/>
      <c r="F15" s="218"/>
      <c r="G15" s="218"/>
      <c r="H15" s="218"/>
      <c r="I15" s="47"/>
    </row>
    <row r="16" spans="2:9" ht="11.45" customHeight="1" x14ac:dyDescent="0.25">
      <c r="B16" s="47"/>
      <c r="C16" s="49"/>
      <c r="D16" s="49"/>
      <c r="E16" s="49"/>
      <c r="F16" s="49"/>
      <c r="G16" s="49"/>
      <c r="H16" s="49"/>
      <c r="I16" s="47"/>
    </row>
    <row r="17" spans="2:9" ht="56.45" customHeight="1" x14ac:dyDescent="0.25">
      <c r="B17" s="47"/>
      <c r="C17" s="50" t="s">
        <v>182</v>
      </c>
      <c r="D17" s="199" t="s">
        <v>181</v>
      </c>
      <c r="E17" s="199"/>
      <c r="F17" s="199"/>
      <c r="G17" s="199"/>
      <c r="H17" s="200"/>
      <c r="I17" s="47"/>
    </row>
    <row r="18" spans="2:9" ht="14.45" customHeight="1" x14ac:dyDescent="0.25">
      <c r="B18" s="47"/>
      <c r="C18" s="71"/>
      <c r="D18" s="70"/>
      <c r="E18" s="70"/>
      <c r="F18" s="70"/>
      <c r="G18" s="70"/>
      <c r="H18" s="69"/>
      <c r="I18" s="47"/>
    </row>
    <row r="19" spans="2:9" ht="14.45" customHeight="1" x14ac:dyDescent="0.25">
      <c r="B19" s="47"/>
      <c r="C19" s="58" t="s">
        <v>180</v>
      </c>
      <c r="D19" s="201" t="s">
        <v>179</v>
      </c>
      <c r="E19" s="201"/>
      <c r="F19" s="201"/>
      <c r="G19" s="201"/>
      <c r="H19" s="211"/>
      <c r="I19" s="47"/>
    </row>
    <row r="20" spans="2:9" ht="14.45" customHeight="1" x14ac:dyDescent="0.25">
      <c r="B20" s="47"/>
      <c r="C20" s="58"/>
      <c r="D20" s="205" t="s">
        <v>178</v>
      </c>
      <c r="E20" s="205"/>
      <c r="F20" s="205"/>
      <c r="G20" s="205"/>
      <c r="H20" s="62" t="e">
        <f>#REF!+#REF!</f>
        <v>#REF!</v>
      </c>
      <c r="I20" s="47"/>
    </row>
    <row r="21" spans="2:9" ht="18.600000000000001" customHeight="1" x14ac:dyDescent="0.25">
      <c r="B21" s="47"/>
      <c r="C21" s="58"/>
      <c r="D21" s="205" t="s">
        <v>177</v>
      </c>
      <c r="E21" s="205"/>
      <c r="F21" s="205"/>
      <c r="G21" s="205"/>
      <c r="H21" s="62" t="e">
        <f>#REF!+#REF!</f>
        <v>#REF!</v>
      </c>
      <c r="I21" s="47"/>
    </row>
    <row r="22" spans="2:9" ht="14.45" customHeight="1" x14ac:dyDescent="0.25">
      <c r="B22" s="47"/>
      <c r="C22" s="58"/>
      <c r="D22" s="212" t="s">
        <v>176</v>
      </c>
      <c r="E22" s="212"/>
      <c r="F22" s="212"/>
      <c r="G22" s="212"/>
      <c r="H22" s="68" t="e">
        <f>H20+H21</f>
        <v>#REF!</v>
      </c>
      <c r="I22" s="47"/>
    </row>
    <row r="23" spans="2:9" ht="7.9" customHeight="1" thickBot="1" x14ac:dyDescent="0.3">
      <c r="B23" s="47"/>
      <c r="C23" s="58"/>
      <c r="D23" s="67"/>
      <c r="E23" s="67"/>
      <c r="F23" s="67"/>
      <c r="G23" s="67"/>
      <c r="H23" s="66"/>
      <c r="I23" s="47"/>
    </row>
    <row r="24" spans="2:9" ht="30" customHeight="1" thickBot="1" x14ac:dyDescent="0.3">
      <c r="B24" s="47"/>
      <c r="C24" s="58"/>
      <c r="D24" s="61" t="s">
        <v>167</v>
      </c>
      <c r="E24" s="202" t="e">
        <f>IF(H22&gt;0,"Solicitantul nu se incadreaza in categoria intreprinderilor in dificultate","Se trece la pasul ii)")</f>
        <v>#REF!</v>
      </c>
      <c r="F24" s="203"/>
      <c r="G24" s="203"/>
      <c r="H24" s="204"/>
      <c r="I24" s="47"/>
    </row>
    <row r="25" spans="2:9" ht="8.4499999999999993" customHeight="1" x14ac:dyDescent="0.25">
      <c r="B25" s="47"/>
      <c r="C25" s="58"/>
      <c r="D25" s="65"/>
      <c r="E25" s="64"/>
      <c r="F25" s="64"/>
      <c r="G25" s="64"/>
      <c r="H25" s="63"/>
      <c r="I25" s="47"/>
    </row>
    <row r="26" spans="2:9" ht="31.5" customHeight="1" x14ac:dyDescent="0.25">
      <c r="B26" s="47"/>
      <c r="C26" s="58" t="s">
        <v>175</v>
      </c>
      <c r="D26" s="205" t="s">
        <v>174</v>
      </c>
      <c r="E26" s="205"/>
      <c r="F26" s="205"/>
      <c r="G26" s="205"/>
      <c r="H26" s="213"/>
      <c r="I26" s="47"/>
    </row>
    <row r="27" spans="2:9" ht="14.45" customHeight="1" x14ac:dyDescent="0.25">
      <c r="B27" s="47"/>
      <c r="C27" s="58"/>
      <c r="D27" s="205" t="s">
        <v>173</v>
      </c>
      <c r="E27" s="205"/>
      <c r="F27" s="205"/>
      <c r="G27" s="205"/>
      <c r="H27" s="62" t="e">
        <f>IF(H22&gt;0,"NA",#REF!)</f>
        <v>#REF!</v>
      </c>
      <c r="I27" s="47"/>
    </row>
    <row r="28" spans="2:9" ht="14.45" customHeight="1" x14ac:dyDescent="0.25">
      <c r="B28" s="47"/>
      <c r="C28" s="58"/>
      <c r="D28" s="205" t="s">
        <v>172</v>
      </c>
      <c r="E28" s="205"/>
      <c r="F28" s="205"/>
      <c r="G28" s="205"/>
      <c r="H28" s="62" t="e">
        <f>IF(H22&gt;0,"NA",#REF!)</f>
        <v>#REF!</v>
      </c>
      <c r="I28" s="47"/>
    </row>
    <row r="29" spans="2:9" ht="14.45" customHeight="1" x14ac:dyDescent="0.25">
      <c r="B29" s="47"/>
      <c r="C29" s="58"/>
      <c r="D29" s="205" t="s">
        <v>171</v>
      </c>
      <c r="E29" s="205"/>
      <c r="F29" s="205"/>
      <c r="G29" s="205"/>
      <c r="H29" s="62" t="e">
        <f>IF(H22&gt;0,"NA",#REF!)</f>
        <v>#REF!</v>
      </c>
      <c r="I29" s="47"/>
    </row>
    <row r="30" spans="2:9" ht="15.75" thickBot="1" x14ac:dyDescent="0.3">
      <c r="B30" s="47"/>
      <c r="C30" s="58"/>
      <c r="D30" s="205" t="s">
        <v>170</v>
      </c>
      <c r="E30" s="205"/>
      <c r="F30" s="205"/>
      <c r="G30" s="205"/>
      <c r="H30" s="62" t="e">
        <f>IF(H22&gt;0,"NA",#REF!)</f>
        <v>#REF!</v>
      </c>
      <c r="I30" s="47"/>
    </row>
    <row r="31" spans="2:9" ht="29.45" customHeight="1" thickBot="1" x14ac:dyDescent="0.3">
      <c r="B31" s="47"/>
      <c r="C31" s="58"/>
      <c r="D31" s="61" t="s">
        <v>167</v>
      </c>
      <c r="E31" s="208" t="e">
        <f>IF(OR(H27="NA",H22+SUM(H29:H30)&gt;=0),"Nu exista pierdere de capital",H22+SUM(H29:H30))</f>
        <v>#REF!</v>
      </c>
      <c r="F31" s="209"/>
      <c r="G31" s="209"/>
      <c r="H31" s="210"/>
      <c r="I31" s="47"/>
    </row>
    <row r="32" spans="2:9" ht="9" customHeight="1" x14ac:dyDescent="0.25">
      <c r="B32" s="47"/>
      <c r="C32" s="58"/>
      <c r="D32" s="60"/>
      <c r="E32" s="60"/>
      <c r="F32" s="60"/>
      <c r="G32" s="60"/>
      <c r="H32" s="59"/>
      <c r="I32" s="47"/>
    </row>
    <row r="33" spans="2:9" ht="30" customHeight="1" thickBot="1" x14ac:dyDescent="0.3">
      <c r="B33" s="47"/>
      <c r="C33" s="58" t="s">
        <v>169</v>
      </c>
      <c r="D33" s="206" t="s">
        <v>168</v>
      </c>
      <c r="E33" s="206"/>
      <c r="F33" s="206"/>
      <c r="G33" s="206"/>
      <c r="H33" s="207"/>
      <c r="I33" s="47"/>
    </row>
    <row r="34" spans="2:9" ht="31.9" customHeight="1" thickBot="1" x14ac:dyDescent="0.3">
      <c r="B34" s="47"/>
      <c r="C34" s="56"/>
      <c r="D34" s="57" t="s">
        <v>167</v>
      </c>
      <c r="E34" s="196" t="e">
        <f>CONCATENATE("Solicitantul ",IF(H22&gt;=0,"nu ",IF(E31="Nu exista pierdere de capital","nu ", IF(ABS(E31)&gt;(H27+H28)/2,"","nu "))),"se încadrează în categoria întreprinderilor în dificultate")</f>
        <v>#REF!</v>
      </c>
      <c r="F34" s="197"/>
      <c r="G34" s="197"/>
      <c r="H34" s="198"/>
      <c r="I34" s="47"/>
    </row>
    <row r="35" spans="2:9" ht="16.5" x14ac:dyDescent="0.25">
      <c r="B35" s="47"/>
      <c r="C35" s="56"/>
      <c r="D35" s="55"/>
      <c r="E35" s="55"/>
      <c r="F35" s="55"/>
      <c r="G35" s="55"/>
      <c r="H35" s="54"/>
      <c r="I35" s="47"/>
    </row>
    <row r="36" spans="2:9" ht="40.9" customHeight="1" x14ac:dyDescent="0.25">
      <c r="B36" s="47"/>
      <c r="C36" s="50" t="s">
        <v>166</v>
      </c>
      <c r="D36" s="199" t="s">
        <v>165</v>
      </c>
      <c r="E36" s="199"/>
      <c r="F36" s="199"/>
      <c r="G36" s="199"/>
      <c r="H36" s="200"/>
      <c r="I36" s="47"/>
    </row>
    <row r="37" spans="2:9" ht="11.45" customHeight="1" x14ac:dyDescent="0.25">
      <c r="B37" s="47"/>
      <c r="C37" s="53"/>
      <c r="D37" s="52"/>
      <c r="E37" s="52"/>
      <c r="F37" s="52"/>
      <c r="G37" s="52"/>
      <c r="H37" s="51"/>
      <c r="I37" s="47"/>
    </row>
    <row r="38" spans="2:9" ht="42" customHeight="1" x14ac:dyDescent="0.25">
      <c r="B38" s="47"/>
      <c r="C38" s="50" t="s">
        <v>164</v>
      </c>
      <c r="D38" s="199" t="s">
        <v>163</v>
      </c>
      <c r="E38" s="199"/>
      <c r="F38" s="199"/>
      <c r="G38" s="199"/>
      <c r="H38" s="200"/>
      <c r="I38" s="47"/>
    </row>
    <row r="39" spans="2:9" ht="16.5" x14ac:dyDescent="0.25">
      <c r="B39" s="47"/>
      <c r="C39" s="49"/>
      <c r="D39" s="49"/>
      <c r="E39" s="49"/>
      <c r="F39" s="49"/>
      <c r="G39" s="49"/>
      <c r="H39" s="49"/>
      <c r="I39" s="47"/>
    </row>
    <row r="40" spans="2:9" ht="7.9" customHeight="1" x14ac:dyDescent="0.25">
      <c r="B40" s="47"/>
      <c r="C40" s="49"/>
      <c r="D40" s="49"/>
      <c r="E40" s="49"/>
      <c r="F40" s="49"/>
      <c r="G40" s="49"/>
      <c r="H40" s="49"/>
      <c r="I40" s="47"/>
    </row>
    <row r="41" spans="2:9" ht="30.6" customHeight="1" x14ac:dyDescent="0.3">
      <c r="B41" s="48"/>
      <c r="C41" s="201" t="s">
        <v>162</v>
      </c>
      <c r="D41" s="201"/>
      <c r="E41" s="201"/>
      <c r="F41" s="201"/>
      <c r="G41" s="201"/>
      <c r="H41" s="201"/>
      <c r="I41" s="47"/>
    </row>
    <row r="42" spans="2:9" ht="16.5" x14ac:dyDescent="0.3">
      <c r="B42" s="48"/>
      <c r="C42" s="48"/>
      <c r="D42" s="48"/>
      <c r="E42" s="48"/>
      <c r="F42" s="48"/>
      <c r="G42" s="48"/>
      <c r="H42" s="48"/>
      <c r="I42" s="47"/>
    </row>
  </sheetData>
  <sheetProtection algorithmName="SHA-512" hashValue="kvQunHpaAr6w1ogkYaQdgFLfi5tivLJXGmkUSG1K7Uof+UZ1mzqGQdLZAK04rmgzphI1IBXQJZE3wfrZatK/CQ==" saltValue="dFPhPbm6WOfRKhRtohsCOw==" spinCount="100000" sheet="1" objects="1" scenarios="1"/>
  <mergeCells count="22">
    <mergeCell ref="C4:H5"/>
    <mergeCell ref="C12:H12"/>
    <mergeCell ref="C13:H13"/>
    <mergeCell ref="C15:H15"/>
    <mergeCell ref="D17:H17"/>
    <mergeCell ref="C6:H6"/>
    <mergeCell ref="D19:H19"/>
    <mergeCell ref="D20:G20"/>
    <mergeCell ref="D21:G21"/>
    <mergeCell ref="D22:G22"/>
    <mergeCell ref="D26:H26"/>
    <mergeCell ref="E34:H34"/>
    <mergeCell ref="D36:H36"/>
    <mergeCell ref="D38:H38"/>
    <mergeCell ref="C41:H41"/>
    <mergeCell ref="E24:H24"/>
    <mergeCell ref="D27:G27"/>
    <mergeCell ref="D28:G28"/>
    <mergeCell ref="D29:G29"/>
    <mergeCell ref="D30:G30"/>
    <mergeCell ref="D33:H33"/>
    <mergeCell ref="E31:H31"/>
  </mergeCells>
  <conditionalFormatting sqref="E34:H34">
    <cfRule type="cellIs" dxfId="11" priority="1" operator="equal">
      <formula>"Solicitantul nu se incadreaza in categoria intreprinderilor in dificultate"</formula>
    </cfRule>
    <cfRule type="cellIs" dxfId="10" priority="2" operator="equal">
      <formula>"Solicitantul se incadreaza in categoria intreprinderilor in dificultate"</formula>
    </cfRule>
  </conditionalFormatting>
  <pageMargins left="0.7" right="0.7" top="0.75" bottom="0.75" header="0.3" footer="0.3"/>
  <pageSetup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22"/>
  <sheetViews>
    <sheetView topLeftCell="A100" zoomScaleNormal="100" zoomScaleSheetLayoutView="86" workbookViewId="0">
      <selection activeCell="E17" sqref="E17:L17"/>
    </sheetView>
  </sheetViews>
  <sheetFormatPr defaultColWidth="8.85546875" defaultRowHeight="16.5" x14ac:dyDescent="0.3"/>
  <cols>
    <col min="1" max="2" width="5.5703125" style="85" customWidth="1"/>
    <col min="3" max="3" width="9" style="85" customWidth="1"/>
    <col min="4" max="4" width="9.7109375" style="85" customWidth="1"/>
    <col min="5" max="5" width="46.7109375" style="85" customWidth="1"/>
    <col min="6" max="6" width="12.7109375" style="85" customWidth="1"/>
    <col min="7" max="7" width="12.140625" style="85" customWidth="1"/>
    <col min="8" max="8" width="14.140625" style="85" customWidth="1"/>
    <col min="9" max="9" width="13" style="85" customWidth="1"/>
    <col min="10" max="10" width="13.28515625" style="85" customWidth="1"/>
    <col min="11" max="11" width="14.7109375" style="85" customWidth="1"/>
    <col min="12" max="12" width="15.28515625" style="85" customWidth="1"/>
    <col min="13" max="14" width="6.7109375" style="85" customWidth="1"/>
    <col min="15" max="15" width="13.85546875" style="86" customWidth="1"/>
    <col min="16" max="17" width="5.85546875" style="85" customWidth="1"/>
    <col min="18" max="18" width="13.42578125" style="85" customWidth="1"/>
    <col min="19" max="19" width="14.7109375" style="85" customWidth="1"/>
    <col min="20" max="20" width="13.85546875" style="85" customWidth="1"/>
    <col min="21" max="21" width="12.42578125" style="85" customWidth="1"/>
    <col min="22" max="22" width="8.85546875" style="85"/>
    <col min="23" max="23" width="5.28515625" style="85" customWidth="1"/>
    <col min="24" max="16384" width="8.85546875" style="85"/>
  </cols>
  <sheetData>
    <row r="1" spans="2:23" x14ac:dyDescent="0.3">
      <c r="O1" s="85"/>
    </row>
    <row r="2" spans="2:23" ht="8.4499999999999993" customHeight="1" x14ac:dyDescent="0.3">
      <c r="B2" s="6"/>
      <c r="C2" s="6"/>
      <c r="D2" s="6"/>
      <c r="E2" s="6"/>
      <c r="F2" s="6"/>
      <c r="G2" s="6"/>
      <c r="H2" s="6"/>
      <c r="I2" s="6"/>
      <c r="J2" s="6"/>
      <c r="K2" s="6"/>
      <c r="L2" s="6"/>
      <c r="M2" s="6"/>
      <c r="N2" s="6"/>
      <c r="O2" s="6"/>
      <c r="P2" s="6"/>
      <c r="Q2" s="6"/>
      <c r="R2" s="6"/>
      <c r="S2" s="6"/>
      <c r="T2" s="6"/>
      <c r="U2" s="6"/>
      <c r="V2" s="6"/>
      <c r="W2" s="6"/>
    </row>
    <row r="3" spans="2:23" ht="8.4499999999999993" customHeight="1" thickBot="1" x14ac:dyDescent="0.35">
      <c r="B3" s="6"/>
      <c r="C3" s="6"/>
      <c r="D3" s="6"/>
      <c r="E3" s="6"/>
      <c r="F3" s="6"/>
      <c r="G3" s="6"/>
      <c r="H3" s="6"/>
      <c r="I3" s="6"/>
      <c r="J3" s="6"/>
      <c r="K3" s="6"/>
      <c r="L3" s="6"/>
      <c r="M3" s="6"/>
      <c r="N3" s="6"/>
      <c r="O3" s="6"/>
      <c r="P3" s="6"/>
      <c r="Q3" s="6"/>
      <c r="R3" s="6"/>
      <c r="S3" s="6"/>
      <c r="T3" s="6"/>
      <c r="U3" s="6"/>
      <c r="V3" s="6"/>
      <c r="W3" s="6"/>
    </row>
    <row r="4" spans="2:23" ht="14.45" customHeight="1" x14ac:dyDescent="0.3">
      <c r="B4" s="6"/>
      <c r="C4" s="195"/>
      <c r="D4" s="194"/>
      <c r="E4" s="194"/>
      <c r="F4" s="194"/>
      <c r="G4" s="194"/>
      <c r="H4" s="194"/>
      <c r="I4" s="194"/>
      <c r="J4" s="194"/>
      <c r="K4" s="194"/>
      <c r="L4" s="193"/>
      <c r="M4" s="6"/>
      <c r="N4" s="6"/>
      <c r="O4" s="6"/>
      <c r="P4" s="6"/>
      <c r="Q4" s="6"/>
      <c r="R4" s="6"/>
      <c r="S4" s="6"/>
      <c r="T4" s="6"/>
      <c r="U4" s="6"/>
      <c r="V4" s="6"/>
      <c r="W4" s="6"/>
    </row>
    <row r="5" spans="2:23" ht="14.45" customHeight="1" x14ac:dyDescent="0.3">
      <c r="B5" s="6"/>
      <c r="C5" s="192"/>
      <c r="D5" s="36"/>
      <c r="E5" s="36"/>
      <c r="F5" s="36"/>
      <c r="G5" s="36"/>
      <c r="H5" s="36"/>
      <c r="I5" s="36"/>
      <c r="J5" s="36"/>
      <c r="K5" s="36"/>
      <c r="L5" s="191"/>
      <c r="M5" s="6"/>
      <c r="N5" s="6"/>
      <c r="O5" s="6"/>
      <c r="P5" s="6"/>
      <c r="Q5" s="6"/>
      <c r="R5" s="6"/>
      <c r="S5" s="6"/>
      <c r="T5" s="6"/>
      <c r="U5" s="6"/>
      <c r="V5" s="6"/>
      <c r="W5" s="6"/>
    </row>
    <row r="6" spans="2:23" ht="14.45" customHeight="1" x14ac:dyDescent="0.3">
      <c r="B6" s="6"/>
      <c r="C6" s="192"/>
      <c r="D6" s="36"/>
      <c r="E6" s="36"/>
      <c r="F6" s="36"/>
      <c r="G6" s="36"/>
      <c r="H6" s="36"/>
      <c r="I6" s="36"/>
      <c r="J6" s="36"/>
      <c r="K6" s="36"/>
      <c r="L6" s="191"/>
      <c r="M6" s="6"/>
      <c r="N6" s="6"/>
      <c r="O6" s="6"/>
      <c r="P6" s="6"/>
      <c r="Q6" s="6"/>
      <c r="R6" s="6"/>
      <c r="S6" s="6"/>
      <c r="T6" s="6"/>
      <c r="U6" s="6"/>
      <c r="V6" s="6"/>
      <c r="W6" s="6"/>
    </row>
    <row r="7" spans="2:23" ht="14.45" customHeight="1" thickBot="1" x14ac:dyDescent="0.35">
      <c r="B7" s="6"/>
      <c r="C7" s="190"/>
      <c r="D7" s="189"/>
      <c r="E7" s="189"/>
      <c r="F7" s="189"/>
      <c r="G7" s="189"/>
      <c r="H7" s="189"/>
      <c r="I7" s="189"/>
      <c r="J7" s="189"/>
      <c r="K7" s="189"/>
      <c r="L7" s="188"/>
      <c r="M7" s="6"/>
      <c r="N7" s="6"/>
      <c r="O7" s="6"/>
      <c r="P7" s="6"/>
      <c r="Q7" s="6"/>
      <c r="R7" s="6"/>
      <c r="S7" s="6"/>
      <c r="T7" s="6"/>
      <c r="U7" s="6"/>
      <c r="V7" s="6"/>
      <c r="W7" s="6"/>
    </row>
    <row r="8" spans="2:23" ht="17.25" thickBot="1" x14ac:dyDescent="0.35">
      <c r="B8" s="6"/>
      <c r="C8" s="6"/>
      <c r="D8" s="6"/>
      <c r="E8" s="6"/>
      <c r="F8" s="6"/>
      <c r="G8" s="6"/>
      <c r="H8" s="6"/>
      <c r="I8" s="6"/>
      <c r="J8" s="6"/>
      <c r="K8" s="6"/>
      <c r="L8" s="6"/>
      <c r="M8" s="6"/>
      <c r="N8" s="6"/>
      <c r="O8" s="6"/>
      <c r="P8" s="6"/>
      <c r="Q8" s="6"/>
      <c r="R8" s="6"/>
      <c r="S8" s="6"/>
      <c r="T8" s="6"/>
      <c r="U8" s="6"/>
      <c r="V8" s="6"/>
      <c r="W8" s="6"/>
    </row>
    <row r="9" spans="2:23" ht="24" customHeight="1" x14ac:dyDescent="0.3">
      <c r="B9" s="6"/>
      <c r="C9" s="237" t="s">
        <v>353</v>
      </c>
      <c r="D9" s="242" t="s">
        <v>352</v>
      </c>
      <c r="E9" s="239" t="s">
        <v>351</v>
      </c>
      <c r="F9" s="241" t="s">
        <v>350</v>
      </c>
      <c r="G9" s="241"/>
      <c r="H9" s="232" t="s">
        <v>349</v>
      </c>
      <c r="I9" s="241" t="s">
        <v>348</v>
      </c>
      <c r="J9" s="241"/>
      <c r="K9" s="232" t="s">
        <v>347</v>
      </c>
      <c r="L9" s="227" t="s">
        <v>14</v>
      </c>
      <c r="M9" s="6"/>
      <c r="N9" s="6"/>
      <c r="O9" s="219" t="s">
        <v>346</v>
      </c>
      <c r="P9" s="6"/>
      <c r="Q9" s="6"/>
      <c r="R9" s="221" t="s">
        <v>345</v>
      </c>
      <c r="S9" s="222"/>
      <c r="T9" s="222"/>
      <c r="U9" s="222"/>
      <c r="V9" s="223"/>
      <c r="W9" s="6"/>
    </row>
    <row r="10" spans="2:23" ht="36.6" customHeight="1" x14ac:dyDescent="0.3">
      <c r="B10" s="6"/>
      <c r="C10" s="238"/>
      <c r="D10" s="243"/>
      <c r="E10" s="240"/>
      <c r="F10" s="187" t="s">
        <v>343</v>
      </c>
      <c r="G10" s="187" t="s">
        <v>344</v>
      </c>
      <c r="H10" s="233"/>
      <c r="I10" s="187" t="s">
        <v>343</v>
      </c>
      <c r="J10" s="187" t="s">
        <v>342</v>
      </c>
      <c r="K10" s="233"/>
      <c r="L10" s="228"/>
      <c r="M10" s="6"/>
      <c r="N10" s="6"/>
      <c r="O10" s="220"/>
      <c r="P10" s="6"/>
      <c r="Q10" s="6"/>
      <c r="R10" s="224"/>
      <c r="S10" s="225"/>
      <c r="T10" s="225"/>
      <c r="U10" s="225"/>
      <c r="V10" s="226"/>
      <c r="W10" s="6"/>
    </row>
    <row r="11" spans="2:23" ht="27.6" customHeight="1" thickBot="1" x14ac:dyDescent="0.35">
      <c r="B11" s="6"/>
      <c r="C11" s="159" t="s">
        <v>341</v>
      </c>
      <c r="D11" s="163"/>
      <c r="E11" s="229" t="s">
        <v>340</v>
      </c>
      <c r="F11" s="230"/>
      <c r="G11" s="230"/>
      <c r="H11" s="230"/>
      <c r="I11" s="230"/>
      <c r="J11" s="230"/>
      <c r="K11" s="230"/>
      <c r="L11" s="231"/>
      <c r="M11" s="6"/>
      <c r="N11" s="6"/>
      <c r="O11" s="6"/>
      <c r="P11" s="6"/>
      <c r="Q11" s="6"/>
      <c r="R11" s="186" t="s">
        <v>339</v>
      </c>
      <c r="S11" s="185" t="s">
        <v>338</v>
      </c>
      <c r="T11" s="185" t="s">
        <v>337</v>
      </c>
      <c r="U11" s="185" t="s">
        <v>14</v>
      </c>
      <c r="V11" s="184" t="s">
        <v>336</v>
      </c>
      <c r="W11" s="6"/>
    </row>
    <row r="12" spans="2:23" ht="27.6" customHeight="1" x14ac:dyDescent="0.3">
      <c r="B12" s="6"/>
      <c r="C12" s="170" t="s">
        <v>335</v>
      </c>
      <c r="D12" s="140" t="s">
        <v>335</v>
      </c>
      <c r="E12" s="158" t="s">
        <v>334</v>
      </c>
      <c r="F12" s="156"/>
      <c r="G12" s="156"/>
      <c r="H12" s="145">
        <f>F12+G12</f>
        <v>0</v>
      </c>
      <c r="I12" s="142"/>
      <c r="J12" s="142"/>
      <c r="K12" s="145">
        <f>I12+J12</f>
        <v>0</v>
      </c>
      <c r="L12" s="144">
        <f>H12+K12</f>
        <v>0</v>
      </c>
      <c r="M12" s="6"/>
      <c r="N12" s="6"/>
      <c r="O12" s="183"/>
      <c r="P12" s="6"/>
      <c r="Q12" s="6"/>
      <c r="R12" s="154"/>
      <c r="S12" s="153"/>
      <c r="T12" s="153"/>
      <c r="U12" s="147">
        <f>SUM(R12:T12)</f>
        <v>0</v>
      </c>
      <c r="V12" s="132" t="str">
        <f>IF(U12=L12,"OK","ERROR")</f>
        <v>OK</v>
      </c>
      <c r="W12" s="6"/>
    </row>
    <row r="13" spans="2:23" ht="19.899999999999999" customHeight="1" x14ac:dyDescent="0.3">
      <c r="B13" s="6"/>
      <c r="C13" s="170" t="s">
        <v>333</v>
      </c>
      <c r="D13" s="140" t="s">
        <v>333</v>
      </c>
      <c r="E13" s="157" t="s">
        <v>332</v>
      </c>
      <c r="F13" s="156"/>
      <c r="G13" s="156"/>
      <c r="H13" s="145">
        <f>F13+G13</f>
        <v>0</v>
      </c>
      <c r="I13" s="142"/>
      <c r="J13" s="142"/>
      <c r="K13" s="145">
        <f>I13+J13</f>
        <v>0</v>
      </c>
      <c r="L13" s="144">
        <f>H13+K13</f>
        <v>0</v>
      </c>
      <c r="M13" s="6"/>
      <c r="N13" s="6"/>
      <c r="O13" s="161"/>
      <c r="P13" s="6"/>
      <c r="Q13" s="6"/>
      <c r="R13" s="154"/>
      <c r="S13" s="153"/>
      <c r="T13" s="153"/>
      <c r="U13" s="147">
        <f>SUM(R13:T13)</f>
        <v>0</v>
      </c>
      <c r="V13" s="132" t="str">
        <f>IF(U13=L13,"OK","ERROR")</f>
        <v>OK</v>
      </c>
      <c r="W13" s="6"/>
    </row>
    <row r="14" spans="2:23" ht="27.6" customHeight="1" x14ac:dyDescent="0.3">
      <c r="B14" s="6"/>
      <c r="C14" s="170" t="s">
        <v>331</v>
      </c>
      <c r="D14" s="140" t="s">
        <v>331</v>
      </c>
      <c r="E14" s="157" t="s">
        <v>330</v>
      </c>
      <c r="F14" s="156"/>
      <c r="G14" s="156"/>
      <c r="H14" s="145">
        <f>F14+G14</f>
        <v>0</v>
      </c>
      <c r="I14" s="142"/>
      <c r="J14" s="142"/>
      <c r="K14" s="145">
        <f>I14+J14</f>
        <v>0</v>
      </c>
      <c r="L14" s="144">
        <f>H14+K14</f>
        <v>0</v>
      </c>
      <c r="M14" s="6"/>
      <c r="N14" s="6"/>
      <c r="O14" s="161"/>
      <c r="P14" s="6"/>
      <c r="Q14" s="6"/>
      <c r="R14" s="154"/>
      <c r="S14" s="153"/>
      <c r="T14" s="153"/>
      <c r="U14" s="147">
        <f>SUM(R14:T14)</f>
        <v>0</v>
      </c>
      <c r="V14" s="132" t="str">
        <f>IF(U14=L14,"OK","ERROR")</f>
        <v>OK</v>
      </c>
      <c r="W14" s="6"/>
    </row>
    <row r="15" spans="2:23" ht="27.6" customHeight="1" x14ac:dyDescent="0.3">
      <c r="B15" s="6"/>
      <c r="C15" s="170" t="s">
        <v>329</v>
      </c>
      <c r="D15" s="140" t="s">
        <v>329</v>
      </c>
      <c r="E15" s="157" t="s">
        <v>328</v>
      </c>
      <c r="F15" s="156"/>
      <c r="G15" s="156"/>
      <c r="H15" s="145">
        <f>F15+G15</f>
        <v>0</v>
      </c>
      <c r="I15" s="142"/>
      <c r="J15" s="142"/>
      <c r="K15" s="145">
        <f>I15+J15</f>
        <v>0</v>
      </c>
      <c r="L15" s="144">
        <f>H15+K15</f>
        <v>0</v>
      </c>
      <c r="M15" s="6"/>
      <c r="N15" s="6"/>
      <c r="O15" s="161"/>
      <c r="P15" s="6"/>
      <c r="Q15" s="6"/>
      <c r="R15" s="154"/>
      <c r="S15" s="153"/>
      <c r="T15" s="153"/>
      <c r="U15" s="147">
        <f>SUM(R15:T15)</f>
        <v>0</v>
      </c>
      <c r="V15" s="132" t="str">
        <f>IF(U15=L15,"OK","ERROR")</f>
        <v>OK</v>
      </c>
      <c r="W15" s="6"/>
    </row>
    <row r="16" spans="2:23" ht="19.899999999999999" customHeight="1" x14ac:dyDescent="0.3">
      <c r="B16" s="6"/>
      <c r="C16" s="182"/>
      <c r="D16" s="181"/>
      <c r="E16" s="139" t="s">
        <v>327</v>
      </c>
      <c r="F16" s="164">
        <f t="shared" ref="F16:L16" si="0">SUM(F12:F15)</f>
        <v>0</v>
      </c>
      <c r="G16" s="164">
        <f t="shared" si="0"/>
        <v>0</v>
      </c>
      <c r="H16" s="164">
        <f t="shared" si="0"/>
        <v>0</v>
      </c>
      <c r="I16" s="164">
        <f t="shared" si="0"/>
        <v>0</v>
      </c>
      <c r="J16" s="164">
        <f t="shared" si="0"/>
        <v>0</v>
      </c>
      <c r="K16" s="164">
        <f t="shared" si="0"/>
        <v>0</v>
      </c>
      <c r="L16" s="166">
        <f t="shared" si="0"/>
        <v>0</v>
      </c>
      <c r="M16" s="6"/>
      <c r="N16" s="6"/>
      <c r="O16" s="161"/>
      <c r="P16" s="6"/>
      <c r="Q16" s="6"/>
      <c r="R16" s="148">
        <f>SUM(R12:R15)</f>
        <v>0</v>
      </c>
      <c r="S16" s="147">
        <f>SUM(S12:S15)</f>
        <v>0</v>
      </c>
      <c r="T16" s="147">
        <f>SUM(T12:T15)</f>
        <v>0</v>
      </c>
      <c r="U16" s="147">
        <f>SUM(R16:T16)</f>
        <v>0</v>
      </c>
      <c r="V16" s="132" t="str">
        <f>IF(U16=L16,"OK","ERROR")</f>
        <v>OK</v>
      </c>
      <c r="W16" s="6"/>
    </row>
    <row r="17" spans="2:23" ht="19.899999999999999" customHeight="1" x14ac:dyDescent="0.3">
      <c r="B17" s="6"/>
      <c r="C17" s="159" t="s">
        <v>326</v>
      </c>
      <c r="D17" s="163"/>
      <c r="E17" s="229" t="s">
        <v>325</v>
      </c>
      <c r="F17" s="230"/>
      <c r="G17" s="230"/>
      <c r="H17" s="230"/>
      <c r="I17" s="230"/>
      <c r="J17" s="230"/>
      <c r="K17" s="230"/>
      <c r="L17" s="231"/>
      <c r="M17" s="6"/>
      <c r="N17" s="6"/>
      <c r="O17" s="161"/>
      <c r="P17" s="6"/>
      <c r="Q17" s="6"/>
      <c r="R17" s="180"/>
      <c r="S17" s="234"/>
      <c r="T17" s="235"/>
      <c r="U17" s="235"/>
      <c r="V17" s="236"/>
      <c r="W17" s="6"/>
    </row>
    <row r="18" spans="2:23" ht="28.9" customHeight="1" x14ac:dyDescent="0.3">
      <c r="B18" s="6"/>
      <c r="C18" s="141" t="s">
        <v>324</v>
      </c>
      <c r="D18" s="162" t="s">
        <v>324</v>
      </c>
      <c r="E18" s="178" t="s">
        <v>323</v>
      </c>
      <c r="F18" s="142"/>
      <c r="G18" s="142"/>
      <c r="H18" s="145">
        <f>F18+G18</f>
        <v>0</v>
      </c>
      <c r="I18" s="142"/>
      <c r="J18" s="142"/>
      <c r="K18" s="145">
        <f>I18+J18</f>
        <v>0</v>
      </c>
      <c r="L18" s="144">
        <f>H18+K18</f>
        <v>0</v>
      </c>
      <c r="M18" s="6"/>
      <c r="N18" s="6"/>
      <c r="O18" s="179" t="str">
        <f>IF(F45&lt;=10%*F85,"OK","ERROR")</f>
        <v>OK</v>
      </c>
      <c r="P18" s="6"/>
      <c r="Q18" s="6"/>
      <c r="R18" s="154"/>
      <c r="S18" s="153"/>
      <c r="T18" s="153"/>
      <c r="U18" s="147">
        <f>SUM(R18:T18)</f>
        <v>0</v>
      </c>
      <c r="V18" s="132" t="str">
        <f>IF(U18=L18,"OK","ERROR")</f>
        <v>OK</v>
      </c>
      <c r="W18" s="6"/>
    </row>
    <row r="19" spans="2:23" ht="19.899999999999999" customHeight="1" x14ac:dyDescent="0.3">
      <c r="B19" s="6"/>
      <c r="C19" s="141"/>
      <c r="D19" s="162"/>
      <c r="E19" s="139" t="s">
        <v>322</v>
      </c>
      <c r="F19" s="164">
        <f t="shared" ref="F19:L19" si="1">SUM(F18:F18)</f>
        <v>0</v>
      </c>
      <c r="G19" s="164">
        <f t="shared" si="1"/>
        <v>0</v>
      </c>
      <c r="H19" s="164">
        <f t="shared" si="1"/>
        <v>0</v>
      </c>
      <c r="I19" s="164">
        <f t="shared" si="1"/>
        <v>0</v>
      </c>
      <c r="J19" s="164">
        <f t="shared" si="1"/>
        <v>0</v>
      </c>
      <c r="K19" s="164">
        <f t="shared" si="1"/>
        <v>0</v>
      </c>
      <c r="L19" s="166">
        <f t="shared" si="1"/>
        <v>0</v>
      </c>
      <c r="M19" s="6"/>
      <c r="N19" s="6"/>
      <c r="O19" s="161"/>
      <c r="P19" s="6"/>
      <c r="Q19" s="6"/>
      <c r="R19" s="148">
        <f>SUM(R18)</f>
        <v>0</v>
      </c>
      <c r="S19" s="147">
        <f>SUM(S18)</f>
        <v>0</v>
      </c>
      <c r="T19" s="147">
        <f>SUM(T18)</f>
        <v>0</v>
      </c>
      <c r="U19" s="147">
        <f>SUM(R19:T19)</f>
        <v>0</v>
      </c>
      <c r="V19" s="132" t="str">
        <f>IF(U19=L19,"OK","ERROR")</f>
        <v>OK</v>
      </c>
      <c r="W19" s="6"/>
    </row>
    <row r="20" spans="2:23" ht="19.899999999999999" customHeight="1" x14ac:dyDescent="0.3">
      <c r="B20" s="6"/>
      <c r="C20" s="159" t="s">
        <v>321</v>
      </c>
      <c r="D20" s="163"/>
      <c r="E20" s="229" t="s">
        <v>320</v>
      </c>
      <c r="F20" s="230"/>
      <c r="G20" s="230"/>
      <c r="H20" s="230"/>
      <c r="I20" s="230"/>
      <c r="J20" s="230"/>
      <c r="K20" s="230"/>
      <c r="L20" s="231"/>
      <c r="M20" s="6"/>
      <c r="N20" s="6"/>
      <c r="O20" s="161"/>
      <c r="P20" s="6"/>
      <c r="Q20" s="6"/>
      <c r="R20" s="245"/>
      <c r="S20" s="235"/>
      <c r="T20" s="235"/>
      <c r="U20" s="235"/>
      <c r="V20" s="236"/>
      <c r="W20" s="6"/>
    </row>
    <row r="21" spans="2:23" ht="19.899999999999999" customHeight="1" x14ac:dyDescent="0.3">
      <c r="B21" s="6"/>
      <c r="C21" s="170" t="s">
        <v>319</v>
      </c>
      <c r="D21" s="140" t="s">
        <v>319</v>
      </c>
      <c r="E21" s="178" t="s">
        <v>318</v>
      </c>
      <c r="F21" s="142"/>
      <c r="G21" s="142"/>
      <c r="H21" s="145">
        <f t="shared" ref="H21:H39" si="2">F21+G21</f>
        <v>0</v>
      </c>
      <c r="I21" s="142"/>
      <c r="J21" s="142"/>
      <c r="K21" s="145">
        <f t="shared" ref="K21:K39" si="3">I21+J21</f>
        <v>0</v>
      </c>
      <c r="L21" s="144">
        <f t="shared" ref="L21:L39" si="4">H21+K21</f>
        <v>0</v>
      </c>
      <c r="M21" s="6"/>
      <c r="N21" s="6"/>
      <c r="O21" s="161"/>
      <c r="P21" s="6"/>
      <c r="Q21" s="6"/>
      <c r="R21" s="154"/>
      <c r="S21" s="153"/>
      <c r="T21" s="153"/>
      <c r="U21" s="147">
        <f t="shared" ref="U21:U40" si="5">SUM(R21:T21)</f>
        <v>0</v>
      </c>
      <c r="V21" s="132" t="str">
        <f t="shared" ref="V21:V40" si="6">IF(U21=L21,"OK","ERROR")</f>
        <v>OK</v>
      </c>
      <c r="W21" s="6"/>
    </row>
    <row r="22" spans="2:23" ht="27.6" customHeight="1" x14ac:dyDescent="0.3">
      <c r="B22" s="6"/>
      <c r="C22" s="170" t="s">
        <v>317</v>
      </c>
      <c r="D22" s="140" t="s">
        <v>317</v>
      </c>
      <c r="E22" s="178" t="s">
        <v>316</v>
      </c>
      <c r="F22" s="156"/>
      <c r="G22" s="156"/>
      <c r="H22" s="145">
        <f t="shared" si="2"/>
        <v>0</v>
      </c>
      <c r="I22" s="142"/>
      <c r="J22" s="142"/>
      <c r="K22" s="145">
        <f t="shared" si="3"/>
        <v>0</v>
      </c>
      <c r="L22" s="144">
        <f t="shared" si="4"/>
        <v>0</v>
      </c>
      <c r="M22" s="6"/>
      <c r="N22" s="6"/>
      <c r="O22" s="161"/>
      <c r="P22" s="6"/>
      <c r="Q22" s="6"/>
      <c r="R22" s="154"/>
      <c r="S22" s="153"/>
      <c r="T22" s="153"/>
      <c r="U22" s="147">
        <f t="shared" si="5"/>
        <v>0</v>
      </c>
      <c r="V22" s="132" t="str">
        <f t="shared" si="6"/>
        <v>OK</v>
      </c>
      <c r="W22" s="6"/>
    </row>
    <row r="23" spans="2:23" ht="27.6" customHeight="1" x14ac:dyDescent="0.3">
      <c r="B23" s="6"/>
      <c r="C23" s="170" t="s">
        <v>315</v>
      </c>
      <c r="D23" s="140" t="s">
        <v>315</v>
      </c>
      <c r="E23" s="178" t="s">
        <v>314</v>
      </c>
      <c r="F23" s="156"/>
      <c r="G23" s="156"/>
      <c r="H23" s="145">
        <f t="shared" si="2"/>
        <v>0</v>
      </c>
      <c r="I23" s="142"/>
      <c r="J23" s="142"/>
      <c r="K23" s="145">
        <f t="shared" si="3"/>
        <v>0</v>
      </c>
      <c r="L23" s="144">
        <f t="shared" si="4"/>
        <v>0</v>
      </c>
      <c r="M23" s="6"/>
      <c r="N23" s="6"/>
      <c r="O23" s="161"/>
      <c r="P23" s="6"/>
      <c r="Q23" s="6"/>
      <c r="R23" s="154"/>
      <c r="S23" s="153"/>
      <c r="T23" s="153"/>
      <c r="U23" s="147">
        <f t="shared" si="5"/>
        <v>0</v>
      </c>
      <c r="V23" s="132" t="str">
        <f t="shared" si="6"/>
        <v>OK</v>
      </c>
      <c r="W23" s="6"/>
    </row>
    <row r="24" spans="2:23" ht="27.6" customHeight="1" x14ac:dyDescent="0.3">
      <c r="B24" s="6"/>
      <c r="C24" s="141" t="s">
        <v>313</v>
      </c>
      <c r="D24" s="162" t="s">
        <v>313</v>
      </c>
      <c r="E24" s="157" t="s">
        <v>312</v>
      </c>
      <c r="F24" s="142"/>
      <c r="G24" s="142"/>
      <c r="H24" s="145">
        <f t="shared" si="2"/>
        <v>0</v>
      </c>
      <c r="I24" s="142"/>
      <c r="J24" s="142"/>
      <c r="K24" s="145">
        <f t="shared" si="3"/>
        <v>0</v>
      </c>
      <c r="L24" s="144">
        <f t="shared" si="4"/>
        <v>0</v>
      </c>
      <c r="M24" s="6"/>
      <c r="N24" s="6"/>
      <c r="O24" s="161"/>
      <c r="P24" s="6"/>
      <c r="Q24" s="6"/>
      <c r="R24" s="154"/>
      <c r="S24" s="153"/>
      <c r="T24" s="153"/>
      <c r="U24" s="147">
        <f t="shared" si="5"/>
        <v>0</v>
      </c>
      <c r="V24" s="132" t="str">
        <f t="shared" si="6"/>
        <v>OK</v>
      </c>
      <c r="W24" s="6"/>
    </row>
    <row r="25" spans="2:23" ht="27.6" customHeight="1" x14ac:dyDescent="0.3">
      <c r="B25" s="6"/>
      <c r="C25" s="141" t="s">
        <v>311</v>
      </c>
      <c r="D25" s="162" t="s">
        <v>311</v>
      </c>
      <c r="E25" s="157" t="s">
        <v>310</v>
      </c>
      <c r="F25" s="156"/>
      <c r="G25" s="156"/>
      <c r="H25" s="145">
        <f t="shared" si="2"/>
        <v>0</v>
      </c>
      <c r="I25" s="142"/>
      <c r="J25" s="142"/>
      <c r="K25" s="145">
        <f t="shared" si="3"/>
        <v>0</v>
      </c>
      <c r="L25" s="144">
        <f t="shared" si="4"/>
        <v>0</v>
      </c>
      <c r="M25" s="6"/>
      <c r="N25" s="6"/>
      <c r="O25" s="161"/>
      <c r="P25" s="6"/>
      <c r="Q25" s="6"/>
      <c r="R25" s="154"/>
      <c r="S25" s="153"/>
      <c r="T25" s="153"/>
      <c r="U25" s="147">
        <f t="shared" si="5"/>
        <v>0</v>
      </c>
      <c r="V25" s="132" t="str">
        <f t="shared" si="6"/>
        <v>OK</v>
      </c>
      <c r="W25" s="6"/>
    </row>
    <row r="26" spans="2:23" ht="27.6" customHeight="1" x14ac:dyDescent="0.3">
      <c r="B26" s="6"/>
      <c r="C26" s="141" t="s">
        <v>309</v>
      </c>
      <c r="D26" s="162" t="s">
        <v>309</v>
      </c>
      <c r="E26" s="157" t="s">
        <v>308</v>
      </c>
      <c r="F26" s="142"/>
      <c r="G26" s="142"/>
      <c r="H26" s="145">
        <f t="shared" si="2"/>
        <v>0</v>
      </c>
      <c r="I26" s="142"/>
      <c r="J26" s="142"/>
      <c r="K26" s="145">
        <f t="shared" si="3"/>
        <v>0</v>
      </c>
      <c r="L26" s="144">
        <f t="shared" si="4"/>
        <v>0</v>
      </c>
      <c r="M26" s="6"/>
      <c r="N26" s="6"/>
      <c r="O26" s="161"/>
      <c r="P26" s="6"/>
      <c r="Q26" s="6"/>
      <c r="R26" s="154"/>
      <c r="S26" s="153"/>
      <c r="T26" s="153"/>
      <c r="U26" s="147">
        <f t="shared" si="5"/>
        <v>0</v>
      </c>
      <c r="V26" s="132" t="str">
        <f t="shared" si="6"/>
        <v>OK</v>
      </c>
      <c r="W26" s="6"/>
    </row>
    <row r="27" spans="2:23" ht="27.6" customHeight="1" x14ac:dyDescent="0.3">
      <c r="B27" s="6"/>
      <c r="C27" s="141" t="s">
        <v>307</v>
      </c>
      <c r="D27" s="162" t="s">
        <v>307</v>
      </c>
      <c r="E27" s="157" t="s">
        <v>306</v>
      </c>
      <c r="F27" s="156"/>
      <c r="G27" s="156"/>
      <c r="H27" s="145">
        <f t="shared" si="2"/>
        <v>0</v>
      </c>
      <c r="I27" s="142"/>
      <c r="J27" s="142"/>
      <c r="K27" s="145">
        <f t="shared" si="3"/>
        <v>0</v>
      </c>
      <c r="L27" s="144">
        <f t="shared" si="4"/>
        <v>0</v>
      </c>
      <c r="M27" s="6"/>
      <c r="N27" s="6"/>
      <c r="O27" s="161"/>
      <c r="P27" s="6"/>
      <c r="Q27" s="6"/>
      <c r="R27" s="154"/>
      <c r="S27" s="153"/>
      <c r="T27" s="153"/>
      <c r="U27" s="147">
        <f t="shared" si="5"/>
        <v>0</v>
      </c>
      <c r="V27" s="132" t="str">
        <f t="shared" si="6"/>
        <v>OK</v>
      </c>
      <c r="W27" s="6"/>
    </row>
    <row r="28" spans="2:23" ht="27.6" customHeight="1" x14ac:dyDescent="0.3">
      <c r="B28" s="6"/>
      <c r="C28" s="141" t="s">
        <v>305</v>
      </c>
      <c r="D28" s="162" t="s">
        <v>305</v>
      </c>
      <c r="E28" s="157" t="s">
        <v>304</v>
      </c>
      <c r="F28" s="156"/>
      <c r="G28" s="156"/>
      <c r="H28" s="145">
        <f t="shared" si="2"/>
        <v>0</v>
      </c>
      <c r="I28" s="142"/>
      <c r="J28" s="142"/>
      <c r="K28" s="145">
        <f t="shared" si="3"/>
        <v>0</v>
      </c>
      <c r="L28" s="144">
        <f t="shared" si="4"/>
        <v>0</v>
      </c>
      <c r="M28" s="6"/>
      <c r="N28" s="6"/>
      <c r="O28" s="161"/>
      <c r="P28" s="6"/>
      <c r="Q28" s="6"/>
      <c r="R28" s="154"/>
      <c r="S28" s="153"/>
      <c r="T28" s="153"/>
      <c r="U28" s="147">
        <f t="shared" si="5"/>
        <v>0</v>
      </c>
      <c r="V28" s="132" t="str">
        <f t="shared" si="6"/>
        <v>OK</v>
      </c>
      <c r="W28" s="6"/>
    </row>
    <row r="29" spans="2:23" ht="27.6" customHeight="1" x14ac:dyDescent="0.3">
      <c r="B29" s="6"/>
      <c r="C29" s="141" t="s">
        <v>303</v>
      </c>
      <c r="D29" s="162" t="s">
        <v>303</v>
      </c>
      <c r="E29" s="157" t="s">
        <v>302</v>
      </c>
      <c r="F29" s="156"/>
      <c r="G29" s="156"/>
      <c r="H29" s="145">
        <f t="shared" si="2"/>
        <v>0</v>
      </c>
      <c r="I29" s="142"/>
      <c r="J29" s="142"/>
      <c r="K29" s="145">
        <f t="shared" si="3"/>
        <v>0</v>
      </c>
      <c r="L29" s="144">
        <f t="shared" si="4"/>
        <v>0</v>
      </c>
      <c r="M29" s="6"/>
      <c r="N29" s="6"/>
      <c r="O29" s="161"/>
      <c r="P29" s="6"/>
      <c r="Q29" s="6"/>
      <c r="R29" s="154"/>
      <c r="S29" s="153"/>
      <c r="T29" s="153"/>
      <c r="U29" s="147">
        <f t="shared" si="5"/>
        <v>0</v>
      </c>
      <c r="V29" s="132" t="str">
        <f t="shared" si="6"/>
        <v>OK</v>
      </c>
      <c r="W29" s="6"/>
    </row>
    <row r="30" spans="2:23" ht="27.6" customHeight="1" x14ac:dyDescent="0.3">
      <c r="B30" s="6"/>
      <c r="C30" s="141" t="s">
        <v>301</v>
      </c>
      <c r="D30" s="162" t="s">
        <v>301</v>
      </c>
      <c r="E30" s="157" t="s">
        <v>300</v>
      </c>
      <c r="F30" s="142"/>
      <c r="G30" s="142"/>
      <c r="H30" s="145">
        <f t="shared" si="2"/>
        <v>0</v>
      </c>
      <c r="I30" s="142"/>
      <c r="J30" s="142"/>
      <c r="K30" s="145">
        <f t="shared" si="3"/>
        <v>0</v>
      </c>
      <c r="L30" s="144">
        <f t="shared" si="4"/>
        <v>0</v>
      </c>
      <c r="M30" s="6"/>
      <c r="N30" s="6"/>
      <c r="O30" s="161"/>
      <c r="P30" s="6"/>
      <c r="Q30" s="6"/>
      <c r="R30" s="154"/>
      <c r="S30" s="153"/>
      <c r="T30" s="153"/>
      <c r="U30" s="147">
        <f t="shared" si="5"/>
        <v>0</v>
      </c>
      <c r="V30" s="132" t="str">
        <f t="shared" si="6"/>
        <v>OK</v>
      </c>
      <c r="W30" s="6"/>
    </row>
    <row r="31" spans="2:23" ht="27.6" customHeight="1" x14ac:dyDescent="0.3">
      <c r="B31" s="6"/>
      <c r="C31" s="141" t="s">
        <v>299</v>
      </c>
      <c r="D31" s="162" t="s">
        <v>299</v>
      </c>
      <c r="E31" s="157" t="s">
        <v>298</v>
      </c>
      <c r="F31" s="156"/>
      <c r="G31" s="156"/>
      <c r="H31" s="145">
        <f t="shared" si="2"/>
        <v>0</v>
      </c>
      <c r="I31" s="142"/>
      <c r="J31" s="142"/>
      <c r="K31" s="145">
        <f t="shared" si="3"/>
        <v>0</v>
      </c>
      <c r="L31" s="144">
        <f t="shared" si="4"/>
        <v>0</v>
      </c>
      <c r="M31" s="6"/>
      <c r="N31" s="6"/>
      <c r="O31" s="161"/>
      <c r="P31" s="6"/>
      <c r="Q31" s="6"/>
      <c r="R31" s="154"/>
      <c r="S31" s="153"/>
      <c r="T31" s="153"/>
      <c r="U31" s="147">
        <f t="shared" si="5"/>
        <v>0</v>
      </c>
      <c r="V31" s="132" t="str">
        <f t="shared" si="6"/>
        <v>OK</v>
      </c>
      <c r="W31" s="6"/>
    </row>
    <row r="32" spans="2:23" ht="27.6" customHeight="1" x14ac:dyDescent="0.3">
      <c r="B32" s="6"/>
      <c r="C32" s="141" t="s">
        <v>297</v>
      </c>
      <c r="D32" s="162" t="s">
        <v>297</v>
      </c>
      <c r="E32" s="157" t="s">
        <v>296</v>
      </c>
      <c r="F32" s="156"/>
      <c r="G32" s="156"/>
      <c r="H32" s="145">
        <f t="shared" si="2"/>
        <v>0</v>
      </c>
      <c r="I32" s="142"/>
      <c r="J32" s="142"/>
      <c r="K32" s="145">
        <f t="shared" si="3"/>
        <v>0</v>
      </c>
      <c r="L32" s="144">
        <f t="shared" si="4"/>
        <v>0</v>
      </c>
      <c r="M32" s="6"/>
      <c r="N32" s="6"/>
      <c r="O32" s="161"/>
      <c r="P32" s="6"/>
      <c r="Q32" s="6"/>
      <c r="R32" s="154"/>
      <c r="S32" s="153"/>
      <c r="T32" s="153"/>
      <c r="U32" s="147">
        <f t="shared" si="5"/>
        <v>0</v>
      </c>
      <c r="V32" s="132" t="str">
        <f t="shared" si="6"/>
        <v>OK</v>
      </c>
      <c r="W32" s="6"/>
    </row>
    <row r="33" spans="2:23" ht="27.6" customHeight="1" x14ac:dyDescent="0.3">
      <c r="B33" s="6"/>
      <c r="C33" s="141" t="s">
        <v>295</v>
      </c>
      <c r="D33" s="162" t="s">
        <v>295</v>
      </c>
      <c r="E33" s="157" t="s">
        <v>294</v>
      </c>
      <c r="F33" s="142"/>
      <c r="G33" s="142"/>
      <c r="H33" s="145">
        <f t="shared" si="2"/>
        <v>0</v>
      </c>
      <c r="I33" s="142"/>
      <c r="J33" s="142"/>
      <c r="K33" s="145">
        <f t="shared" si="3"/>
        <v>0</v>
      </c>
      <c r="L33" s="144">
        <f t="shared" si="4"/>
        <v>0</v>
      </c>
      <c r="M33" s="6"/>
      <c r="N33" s="6"/>
      <c r="O33" s="161"/>
      <c r="P33" s="6"/>
      <c r="Q33" s="6"/>
      <c r="R33" s="154"/>
      <c r="S33" s="153"/>
      <c r="T33" s="153"/>
      <c r="U33" s="147">
        <f t="shared" si="5"/>
        <v>0</v>
      </c>
      <c r="V33" s="132" t="str">
        <f t="shared" si="6"/>
        <v>OK</v>
      </c>
      <c r="W33" s="6"/>
    </row>
    <row r="34" spans="2:23" ht="27.6" customHeight="1" x14ac:dyDescent="0.3">
      <c r="B34" s="6"/>
      <c r="C34" s="141" t="s">
        <v>293</v>
      </c>
      <c r="D34" s="162" t="s">
        <v>293</v>
      </c>
      <c r="E34" s="157" t="s">
        <v>292</v>
      </c>
      <c r="F34" s="142"/>
      <c r="G34" s="142"/>
      <c r="H34" s="145">
        <f t="shared" si="2"/>
        <v>0</v>
      </c>
      <c r="I34" s="142"/>
      <c r="J34" s="142"/>
      <c r="K34" s="145">
        <f t="shared" si="3"/>
        <v>0</v>
      </c>
      <c r="L34" s="144">
        <f t="shared" si="4"/>
        <v>0</v>
      </c>
      <c r="M34" s="6"/>
      <c r="N34" s="6"/>
      <c r="O34" s="161"/>
      <c r="P34" s="6"/>
      <c r="Q34" s="6"/>
      <c r="R34" s="154"/>
      <c r="S34" s="153"/>
      <c r="T34" s="153"/>
      <c r="U34" s="147">
        <f t="shared" si="5"/>
        <v>0</v>
      </c>
      <c r="V34" s="132" t="str">
        <f t="shared" si="6"/>
        <v>OK</v>
      </c>
      <c r="W34" s="6"/>
    </row>
    <row r="35" spans="2:23" ht="27.6" customHeight="1" x14ac:dyDescent="0.3">
      <c r="B35" s="6"/>
      <c r="C35" s="141" t="s">
        <v>291</v>
      </c>
      <c r="D35" s="162" t="s">
        <v>291</v>
      </c>
      <c r="E35" s="157" t="s">
        <v>290</v>
      </c>
      <c r="F35" s="142"/>
      <c r="G35" s="142"/>
      <c r="H35" s="145">
        <f t="shared" si="2"/>
        <v>0</v>
      </c>
      <c r="I35" s="142"/>
      <c r="J35" s="142"/>
      <c r="K35" s="145">
        <f t="shared" si="3"/>
        <v>0</v>
      </c>
      <c r="L35" s="144">
        <f t="shared" si="4"/>
        <v>0</v>
      </c>
      <c r="M35" s="6"/>
      <c r="N35" s="6"/>
      <c r="O35" s="161" t="str">
        <f>IF(F35&lt;=10000,"OK","ERROR")</f>
        <v>OK</v>
      </c>
      <c r="P35" s="6"/>
      <c r="Q35" s="6"/>
      <c r="R35" s="154"/>
      <c r="S35" s="153"/>
      <c r="T35" s="153"/>
      <c r="U35" s="147">
        <f t="shared" si="5"/>
        <v>0</v>
      </c>
      <c r="V35" s="132" t="str">
        <f t="shared" si="6"/>
        <v>OK</v>
      </c>
      <c r="W35" s="6"/>
    </row>
    <row r="36" spans="2:23" ht="27.6" customHeight="1" x14ac:dyDescent="0.3">
      <c r="B36" s="6"/>
      <c r="C36" s="141" t="s">
        <v>289</v>
      </c>
      <c r="D36" s="162" t="s">
        <v>286</v>
      </c>
      <c r="E36" s="157" t="s">
        <v>288</v>
      </c>
      <c r="F36" s="142"/>
      <c r="G36" s="142"/>
      <c r="H36" s="145">
        <f t="shared" si="2"/>
        <v>0</v>
      </c>
      <c r="I36" s="142"/>
      <c r="J36" s="142"/>
      <c r="K36" s="145">
        <f t="shared" si="3"/>
        <v>0</v>
      </c>
      <c r="L36" s="144">
        <f t="shared" si="4"/>
        <v>0</v>
      </c>
      <c r="M36" s="6"/>
      <c r="N36" s="6"/>
      <c r="O36" s="161"/>
      <c r="P36" s="6"/>
      <c r="Q36" s="6"/>
      <c r="R36" s="154"/>
      <c r="S36" s="153"/>
      <c r="T36" s="153"/>
      <c r="U36" s="147">
        <f t="shared" si="5"/>
        <v>0</v>
      </c>
      <c r="V36" s="132" t="str">
        <f t="shared" si="6"/>
        <v>OK</v>
      </c>
      <c r="W36" s="6"/>
    </row>
    <row r="37" spans="2:23" ht="38.25" x14ac:dyDescent="0.3">
      <c r="B37" s="6"/>
      <c r="C37" s="141" t="s">
        <v>287</v>
      </c>
      <c r="D37" s="162" t="s">
        <v>286</v>
      </c>
      <c r="E37" s="157" t="s">
        <v>285</v>
      </c>
      <c r="F37" s="142"/>
      <c r="G37" s="142"/>
      <c r="H37" s="145">
        <f t="shared" si="2"/>
        <v>0</v>
      </c>
      <c r="I37" s="142"/>
      <c r="J37" s="142"/>
      <c r="K37" s="145">
        <f t="shared" si="3"/>
        <v>0</v>
      </c>
      <c r="L37" s="144">
        <f t="shared" si="4"/>
        <v>0</v>
      </c>
      <c r="M37" s="6"/>
      <c r="N37" s="6"/>
      <c r="O37" s="161"/>
      <c r="P37" s="6"/>
      <c r="Q37" s="6"/>
      <c r="R37" s="154"/>
      <c r="S37" s="153"/>
      <c r="T37" s="153"/>
      <c r="U37" s="147">
        <f t="shared" si="5"/>
        <v>0</v>
      </c>
      <c r="V37" s="132" t="str">
        <f t="shared" si="6"/>
        <v>OK</v>
      </c>
      <c r="W37" s="6"/>
    </row>
    <row r="38" spans="2:23" x14ac:dyDescent="0.3">
      <c r="B38" s="6"/>
      <c r="C38" s="141" t="s">
        <v>284</v>
      </c>
      <c r="D38" s="162" t="s">
        <v>283</v>
      </c>
      <c r="E38" s="157" t="s">
        <v>282</v>
      </c>
      <c r="F38" s="142"/>
      <c r="G38" s="142"/>
      <c r="H38" s="145">
        <f t="shared" si="2"/>
        <v>0</v>
      </c>
      <c r="I38" s="142"/>
      <c r="J38" s="142"/>
      <c r="K38" s="145">
        <f t="shared" si="3"/>
        <v>0</v>
      </c>
      <c r="L38" s="144">
        <f t="shared" si="4"/>
        <v>0</v>
      </c>
      <c r="M38" s="6"/>
      <c r="N38" s="6"/>
      <c r="O38" s="161"/>
      <c r="P38" s="6"/>
      <c r="Q38" s="6"/>
      <c r="R38" s="154"/>
      <c r="S38" s="153"/>
      <c r="T38" s="153"/>
      <c r="U38" s="147">
        <f t="shared" si="5"/>
        <v>0</v>
      </c>
      <c r="V38" s="132" t="str">
        <f t="shared" si="6"/>
        <v>OK</v>
      </c>
      <c r="W38" s="6"/>
    </row>
    <row r="39" spans="2:23" ht="18.75" customHeight="1" x14ac:dyDescent="0.3">
      <c r="B39" s="6"/>
      <c r="C39" s="141" t="s">
        <v>281</v>
      </c>
      <c r="D39" s="162" t="s">
        <v>281</v>
      </c>
      <c r="E39" s="157" t="s">
        <v>280</v>
      </c>
      <c r="F39" s="156"/>
      <c r="G39" s="156"/>
      <c r="H39" s="145">
        <f t="shared" si="2"/>
        <v>0</v>
      </c>
      <c r="I39" s="142"/>
      <c r="J39" s="142"/>
      <c r="K39" s="145">
        <f t="shared" si="3"/>
        <v>0</v>
      </c>
      <c r="L39" s="144">
        <f t="shared" si="4"/>
        <v>0</v>
      </c>
      <c r="M39" s="6"/>
      <c r="N39" s="6"/>
      <c r="O39" s="161"/>
      <c r="P39" s="6"/>
      <c r="Q39" s="6"/>
      <c r="R39" s="154"/>
      <c r="S39" s="153"/>
      <c r="T39" s="153"/>
      <c r="U39" s="147">
        <f t="shared" si="5"/>
        <v>0</v>
      </c>
      <c r="V39" s="132" t="str">
        <f t="shared" si="6"/>
        <v>OK</v>
      </c>
      <c r="W39" s="6"/>
    </row>
    <row r="40" spans="2:23" ht="19.899999999999999" customHeight="1" x14ac:dyDescent="0.3">
      <c r="B40" s="6"/>
      <c r="C40" s="141"/>
      <c r="D40" s="162"/>
      <c r="E40" s="139" t="s">
        <v>279</v>
      </c>
      <c r="F40" s="164">
        <f>F21+F22+F23+F24+F26+F30+F34+F36+F37+F35+F33+F38</f>
        <v>0</v>
      </c>
      <c r="G40" s="164">
        <f>G21+G22+G23+G24+G26+G30+G34+G36+G37+G35+G33+G38</f>
        <v>0</v>
      </c>
      <c r="H40" s="164">
        <f>H21+H22+H23+H24+H26+H30+H34+H36+H37+H35+H33+H38</f>
        <v>0</v>
      </c>
      <c r="I40" s="164">
        <f>SUM(I21:I39)</f>
        <v>0</v>
      </c>
      <c r="J40" s="164">
        <f>SUM(J21:J39)</f>
        <v>0</v>
      </c>
      <c r="K40" s="164">
        <f>SUM(K21:K39)</f>
        <v>0</v>
      </c>
      <c r="L40" s="166">
        <f>SUM(L21:L39)</f>
        <v>0</v>
      </c>
      <c r="M40" s="6"/>
      <c r="N40" s="6"/>
      <c r="O40" s="161"/>
      <c r="P40" s="6"/>
      <c r="Q40" s="6"/>
      <c r="R40" s="148">
        <f>SUM(R21:R39)</f>
        <v>0</v>
      </c>
      <c r="S40" s="147">
        <f>SUM(S21:S39)</f>
        <v>0</v>
      </c>
      <c r="T40" s="147">
        <f>SUM(T21:T39)</f>
        <v>0</v>
      </c>
      <c r="U40" s="147">
        <f t="shared" si="5"/>
        <v>0</v>
      </c>
      <c r="V40" s="132" t="str">
        <f t="shared" si="6"/>
        <v>OK</v>
      </c>
      <c r="W40" s="6"/>
    </row>
    <row r="41" spans="2:23" ht="19.899999999999999" customHeight="1" x14ac:dyDescent="0.3">
      <c r="B41" s="6"/>
      <c r="C41" s="159" t="s">
        <v>278</v>
      </c>
      <c r="D41" s="163"/>
      <c r="E41" s="229" t="s">
        <v>277</v>
      </c>
      <c r="F41" s="230"/>
      <c r="G41" s="230"/>
      <c r="H41" s="230"/>
      <c r="I41" s="230"/>
      <c r="J41" s="230"/>
      <c r="K41" s="230"/>
      <c r="L41" s="231"/>
      <c r="M41" s="6"/>
      <c r="N41" s="6"/>
      <c r="O41" s="161"/>
      <c r="P41" s="6"/>
      <c r="Q41" s="6"/>
      <c r="R41" s="245"/>
      <c r="S41" s="235"/>
      <c r="T41" s="235"/>
      <c r="U41" s="235"/>
      <c r="V41" s="236"/>
      <c r="W41" s="6"/>
    </row>
    <row r="42" spans="2:23" ht="19.899999999999999" customHeight="1" x14ac:dyDescent="0.3">
      <c r="B42" s="6"/>
      <c r="C42" s="170" t="s">
        <v>276</v>
      </c>
      <c r="D42" s="140" t="s">
        <v>276</v>
      </c>
      <c r="E42" s="157" t="s">
        <v>275</v>
      </c>
      <c r="F42" s="142"/>
      <c r="G42" s="142"/>
      <c r="H42" s="145">
        <f t="shared" ref="H42:H49" si="7">F42+G42</f>
        <v>0</v>
      </c>
      <c r="I42" s="142"/>
      <c r="J42" s="142"/>
      <c r="K42" s="145">
        <f t="shared" ref="K42:K49" si="8">I42+J42</f>
        <v>0</v>
      </c>
      <c r="L42" s="144">
        <f t="shared" ref="L42:L49" si="9">H42+K42</f>
        <v>0</v>
      </c>
      <c r="M42" s="6"/>
      <c r="N42" s="6"/>
      <c r="O42" s="161"/>
      <c r="P42" s="6"/>
      <c r="Q42" s="6"/>
      <c r="R42" s="154"/>
      <c r="S42" s="153"/>
      <c r="T42" s="153"/>
      <c r="U42" s="147">
        <f t="shared" ref="U42:U50" si="10">SUM(R42:T42)</f>
        <v>0</v>
      </c>
      <c r="V42" s="132" t="str">
        <f t="shared" ref="V42:V50" si="11">IF(U42=L42,"OK","ERROR")</f>
        <v>OK</v>
      </c>
      <c r="W42" s="6"/>
    </row>
    <row r="43" spans="2:23" ht="19.899999999999999" customHeight="1" x14ac:dyDescent="0.3">
      <c r="B43" s="6"/>
      <c r="C43" s="170" t="s">
        <v>274</v>
      </c>
      <c r="D43" s="140" t="s">
        <v>274</v>
      </c>
      <c r="E43" s="157" t="s">
        <v>273</v>
      </c>
      <c r="F43" s="142"/>
      <c r="G43" s="142"/>
      <c r="H43" s="145">
        <f t="shared" si="7"/>
        <v>0</v>
      </c>
      <c r="I43" s="142"/>
      <c r="J43" s="142"/>
      <c r="K43" s="145">
        <f t="shared" si="8"/>
        <v>0</v>
      </c>
      <c r="L43" s="144">
        <f t="shared" si="9"/>
        <v>0</v>
      </c>
      <c r="M43" s="6"/>
      <c r="N43" s="6"/>
      <c r="O43" s="161"/>
      <c r="P43" s="6"/>
      <c r="Q43" s="6"/>
      <c r="R43" s="154"/>
      <c r="S43" s="153"/>
      <c r="T43" s="153"/>
      <c r="U43" s="147">
        <f t="shared" si="10"/>
        <v>0</v>
      </c>
      <c r="V43" s="132" t="str">
        <f t="shared" si="11"/>
        <v>OK</v>
      </c>
      <c r="W43" s="6"/>
    </row>
    <row r="44" spans="2:23" ht="28.9" customHeight="1" x14ac:dyDescent="0.3">
      <c r="B44" s="6"/>
      <c r="C44" s="170" t="s">
        <v>272</v>
      </c>
      <c r="D44" s="140" t="s">
        <v>272</v>
      </c>
      <c r="E44" s="157" t="s">
        <v>271</v>
      </c>
      <c r="F44" s="142"/>
      <c r="G44" s="142"/>
      <c r="H44" s="145">
        <f t="shared" si="7"/>
        <v>0</v>
      </c>
      <c r="I44" s="142"/>
      <c r="J44" s="142"/>
      <c r="K44" s="145">
        <f t="shared" si="8"/>
        <v>0</v>
      </c>
      <c r="L44" s="144">
        <f t="shared" si="9"/>
        <v>0</v>
      </c>
      <c r="M44" s="6"/>
      <c r="N44" s="6"/>
      <c r="O44" s="161"/>
      <c r="P44" s="6"/>
      <c r="Q44" s="6"/>
      <c r="R44" s="154"/>
      <c r="S44" s="153"/>
      <c r="T44" s="153"/>
      <c r="U44" s="147">
        <f t="shared" si="10"/>
        <v>0</v>
      </c>
      <c r="V44" s="132" t="str">
        <f t="shared" si="11"/>
        <v>OK</v>
      </c>
      <c r="W44" s="6"/>
    </row>
    <row r="45" spans="2:23" ht="60" customHeight="1" x14ac:dyDescent="0.3">
      <c r="B45" s="6"/>
      <c r="C45" s="177" t="s">
        <v>270</v>
      </c>
      <c r="D45" s="176"/>
      <c r="E45" s="174" t="s">
        <v>264</v>
      </c>
      <c r="F45" s="173"/>
      <c r="G45" s="142"/>
      <c r="H45" s="172">
        <f t="shared" si="7"/>
        <v>0</v>
      </c>
      <c r="I45" s="173"/>
      <c r="J45" s="142"/>
      <c r="K45" s="172">
        <f t="shared" si="8"/>
        <v>0</v>
      </c>
      <c r="L45" s="171">
        <f t="shared" si="9"/>
        <v>0</v>
      </c>
      <c r="M45" s="6"/>
      <c r="N45" s="6"/>
      <c r="O45" s="161" t="str">
        <f>IF(H45&lt;=15%*F85,"OK","ERROR")</f>
        <v>OK</v>
      </c>
      <c r="P45" s="6"/>
      <c r="Q45" s="6"/>
      <c r="R45" s="154"/>
      <c r="S45" s="153"/>
      <c r="T45" s="153"/>
      <c r="U45" s="147">
        <f t="shared" si="10"/>
        <v>0</v>
      </c>
      <c r="V45" s="132" t="str">
        <f t="shared" si="11"/>
        <v>OK</v>
      </c>
      <c r="W45" s="6"/>
    </row>
    <row r="46" spans="2:23" ht="27" customHeight="1" x14ac:dyDescent="0.3">
      <c r="B46" s="6"/>
      <c r="C46" s="170" t="s">
        <v>269</v>
      </c>
      <c r="D46" s="140" t="s">
        <v>269</v>
      </c>
      <c r="E46" s="157" t="s">
        <v>268</v>
      </c>
      <c r="F46" s="142"/>
      <c r="G46" s="142"/>
      <c r="H46" s="145">
        <f t="shared" si="7"/>
        <v>0</v>
      </c>
      <c r="I46" s="142"/>
      <c r="J46" s="142"/>
      <c r="K46" s="145">
        <f t="shared" si="8"/>
        <v>0</v>
      </c>
      <c r="L46" s="144">
        <f t="shared" si="9"/>
        <v>0</v>
      </c>
      <c r="M46" s="6"/>
      <c r="N46" s="6"/>
      <c r="O46" s="161"/>
      <c r="P46" s="6"/>
      <c r="Q46" s="6"/>
      <c r="R46" s="154"/>
      <c r="S46" s="153"/>
      <c r="T46" s="153"/>
      <c r="U46" s="147">
        <f t="shared" si="10"/>
        <v>0</v>
      </c>
      <c r="V46" s="132" t="str">
        <f t="shared" si="11"/>
        <v>OK</v>
      </c>
      <c r="W46" s="6"/>
    </row>
    <row r="47" spans="2:23" ht="19.899999999999999" customHeight="1" x14ac:dyDescent="0.3">
      <c r="B47" s="6"/>
      <c r="C47" s="170" t="s">
        <v>267</v>
      </c>
      <c r="D47" s="140" t="s">
        <v>267</v>
      </c>
      <c r="E47" s="157" t="s">
        <v>266</v>
      </c>
      <c r="F47" s="142"/>
      <c r="G47" s="142"/>
      <c r="H47" s="145">
        <f t="shared" si="7"/>
        <v>0</v>
      </c>
      <c r="I47" s="142"/>
      <c r="J47" s="142"/>
      <c r="K47" s="145">
        <f t="shared" si="8"/>
        <v>0</v>
      </c>
      <c r="L47" s="144">
        <f t="shared" si="9"/>
        <v>0</v>
      </c>
      <c r="M47" s="6"/>
      <c r="N47" s="6"/>
      <c r="O47" s="161"/>
      <c r="P47" s="6"/>
      <c r="Q47" s="6"/>
      <c r="R47" s="154"/>
      <c r="S47" s="153"/>
      <c r="T47" s="153"/>
      <c r="U47" s="147">
        <f t="shared" si="10"/>
        <v>0</v>
      </c>
      <c r="V47" s="132" t="str">
        <f t="shared" si="11"/>
        <v>OK</v>
      </c>
      <c r="W47" s="6"/>
    </row>
    <row r="48" spans="2:23" ht="55.5" customHeight="1" x14ac:dyDescent="0.3">
      <c r="B48" s="6"/>
      <c r="C48" s="175" t="s">
        <v>265</v>
      </c>
      <c r="D48" s="140"/>
      <c r="E48" s="174" t="s">
        <v>264</v>
      </c>
      <c r="F48" s="173"/>
      <c r="G48" s="142"/>
      <c r="H48" s="172">
        <f t="shared" si="7"/>
        <v>0</v>
      </c>
      <c r="I48" s="173"/>
      <c r="J48" s="173"/>
      <c r="K48" s="172">
        <f t="shared" si="8"/>
        <v>0</v>
      </c>
      <c r="L48" s="171">
        <f t="shared" si="9"/>
        <v>0</v>
      </c>
      <c r="M48" s="6"/>
      <c r="N48" s="6"/>
      <c r="O48" s="161" t="str">
        <f>IF(H48&lt;=15%*F85,"OK","ERROR")</f>
        <v>OK</v>
      </c>
      <c r="P48" s="6"/>
      <c r="Q48" s="6"/>
      <c r="R48" s="154"/>
      <c r="S48" s="153"/>
      <c r="T48" s="153"/>
      <c r="U48" s="147">
        <f t="shared" si="10"/>
        <v>0</v>
      </c>
      <c r="V48" s="132" t="str">
        <f t="shared" si="11"/>
        <v>OK</v>
      </c>
      <c r="W48" s="6"/>
    </row>
    <row r="49" spans="2:23" ht="24" customHeight="1" x14ac:dyDescent="0.3">
      <c r="B49" s="6"/>
      <c r="C49" s="170" t="s">
        <v>263</v>
      </c>
      <c r="D49" s="140" t="s">
        <v>263</v>
      </c>
      <c r="E49" s="157" t="s">
        <v>262</v>
      </c>
      <c r="F49" s="142"/>
      <c r="G49" s="142"/>
      <c r="H49" s="145">
        <f t="shared" si="7"/>
        <v>0</v>
      </c>
      <c r="I49" s="142"/>
      <c r="J49" s="142"/>
      <c r="K49" s="145">
        <f t="shared" si="8"/>
        <v>0</v>
      </c>
      <c r="L49" s="144">
        <f t="shared" si="9"/>
        <v>0</v>
      </c>
      <c r="M49" s="6"/>
      <c r="N49" s="6"/>
      <c r="O49" s="161"/>
      <c r="P49" s="6"/>
      <c r="Q49" s="6"/>
      <c r="R49" s="154"/>
      <c r="S49" s="153"/>
      <c r="T49" s="153"/>
      <c r="U49" s="147">
        <f t="shared" si="10"/>
        <v>0</v>
      </c>
      <c r="V49" s="132" t="str">
        <f t="shared" si="11"/>
        <v>OK</v>
      </c>
      <c r="W49" s="6"/>
    </row>
    <row r="50" spans="2:23" ht="19.899999999999999" customHeight="1" x14ac:dyDescent="0.3">
      <c r="B50" s="6"/>
      <c r="C50" s="141"/>
      <c r="D50" s="162"/>
      <c r="E50" s="139" t="s">
        <v>261</v>
      </c>
      <c r="F50" s="164">
        <f t="shared" ref="F50:L50" si="12">F42+F43+F44+F46+F47+F49</f>
        <v>0</v>
      </c>
      <c r="G50" s="164">
        <f t="shared" si="12"/>
        <v>0</v>
      </c>
      <c r="H50" s="164">
        <f t="shared" si="12"/>
        <v>0</v>
      </c>
      <c r="I50" s="164">
        <f t="shared" si="12"/>
        <v>0</v>
      </c>
      <c r="J50" s="164">
        <f t="shared" si="12"/>
        <v>0</v>
      </c>
      <c r="K50" s="164">
        <f t="shared" si="12"/>
        <v>0</v>
      </c>
      <c r="L50" s="166">
        <f t="shared" si="12"/>
        <v>0</v>
      </c>
      <c r="M50" s="6"/>
      <c r="N50" s="6"/>
      <c r="O50" s="161"/>
      <c r="P50" s="6"/>
      <c r="Q50" s="6"/>
      <c r="R50" s="169">
        <f>R42+R43+R44+R46+R47+R49</f>
        <v>0</v>
      </c>
      <c r="S50" s="164">
        <f>S42+S43+S44+S46+S47+S49</f>
        <v>0</v>
      </c>
      <c r="T50" s="164">
        <f>T42+T43+T44+T46+T47+T49</f>
        <v>0</v>
      </c>
      <c r="U50" s="168">
        <f t="shared" si="10"/>
        <v>0</v>
      </c>
      <c r="V50" s="132" t="str">
        <f t="shared" si="11"/>
        <v>OK</v>
      </c>
      <c r="W50" s="6"/>
    </row>
    <row r="51" spans="2:23" ht="19.899999999999999" customHeight="1" x14ac:dyDescent="0.3">
      <c r="B51" s="6"/>
      <c r="C51" s="159" t="s">
        <v>260</v>
      </c>
      <c r="D51" s="163"/>
      <c r="E51" s="229" t="s">
        <v>259</v>
      </c>
      <c r="F51" s="230"/>
      <c r="G51" s="230"/>
      <c r="H51" s="230"/>
      <c r="I51" s="230"/>
      <c r="J51" s="230"/>
      <c r="K51" s="230"/>
      <c r="L51" s="231"/>
      <c r="M51" s="6"/>
      <c r="N51" s="6"/>
      <c r="O51" s="161"/>
      <c r="P51" s="6"/>
      <c r="Q51" s="6"/>
      <c r="R51" s="245"/>
      <c r="S51" s="235"/>
      <c r="T51" s="235"/>
      <c r="U51" s="235"/>
      <c r="V51" s="236"/>
      <c r="W51" s="6"/>
    </row>
    <row r="52" spans="2:23" ht="30" customHeight="1" x14ac:dyDescent="0.3">
      <c r="B52" s="6"/>
      <c r="C52" s="141" t="s">
        <v>258</v>
      </c>
      <c r="D52" s="162" t="s">
        <v>258</v>
      </c>
      <c r="E52" s="157" t="s">
        <v>257</v>
      </c>
      <c r="F52" s="142"/>
      <c r="G52" s="142"/>
      <c r="H52" s="145">
        <f t="shared" ref="H52:H60" si="13">F52+G52</f>
        <v>0</v>
      </c>
      <c r="I52" s="142"/>
      <c r="J52" s="142"/>
      <c r="K52" s="145">
        <f t="shared" ref="K52:K60" si="14">I52+J52</f>
        <v>0</v>
      </c>
      <c r="L52" s="144">
        <f t="shared" ref="L52:L60" si="15">H52+K52</f>
        <v>0</v>
      </c>
      <c r="M52" s="6"/>
      <c r="N52" s="6"/>
      <c r="O52" s="161" t="str">
        <f>IF(H52+H53&lt;=10%*F85,"OK","ERROR")</f>
        <v>OK</v>
      </c>
      <c r="P52" s="6"/>
      <c r="Q52" s="6"/>
      <c r="R52" s="154"/>
      <c r="S52" s="153"/>
      <c r="T52" s="153"/>
      <c r="U52" s="147">
        <f t="shared" ref="U52:U61" si="16">SUM(R52:T52)</f>
        <v>0</v>
      </c>
      <c r="V52" s="132" t="str">
        <f t="shared" ref="V52:V61" si="17">IF(U52=L52,"OK","ERROR")</f>
        <v>OK</v>
      </c>
      <c r="W52" s="6"/>
    </row>
    <row r="53" spans="2:23" ht="19.899999999999999" customHeight="1" x14ac:dyDescent="0.3">
      <c r="B53" s="6"/>
      <c r="C53" s="141" t="s">
        <v>256</v>
      </c>
      <c r="D53" s="162" t="s">
        <v>256</v>
      </c>
      <c r="E53" s="157" t="s">
        <v>255</v>
      </c>
      <c r="F53" s="142"/>
      <c r="G53" s="142"/>
      <c r="H53" s="145">
        <f t="shared" si="13"/>
        <v>0</v>
      </c>
      <c r="I53" s="142"/>
      <c r="J53" s="142"/>
      <c r="K53" s="145">
        <f t="shared" si="14"/>
        <v>0</v>
      </c>
      <c r="L53" s="144">
        <f t="shared" si="15"/>
        <v>0</v>
      </c>
      <c r="M53" s="6"/>
      <c r="N53" s="6"/>
      <c r="O53" s="161" t="str">
        <f>O52</f>
        <v>OK</v>
      </c>
      <c r="P53" s="6"/>
      <c r="Q53" s="6"/>
      <c r="R53" s="154"/>
      <c r="S53" s="153"/>
      <c r="T53" s="153"/>
      <c r="U53" s="147">
        <f t="shared" si="16"/>
        <v>0</v>
      </c>
      <c r="V53" s="132" t="str">
        <f t="shared" si="17"/>
        <v>OK</v>
      </c>
      <c r="W53" s="6"/>
    </row>
    <row r="54" spans="2:23" ht="26.45" customHeight="1" x14ac:dyDescent="0.3">
      <c r="B54" s="6"/>
      <c r="C54" s="141" t="s">
        <v>254</v>
      </c>
      <c r="D54" s="162" t="s">
        <v>254</v>
      </c>
      <c r="E54" s="157" t="s">
        <v>253</v>
      </c>
      <c r="F54" s="156"/>
      <c r="G54" s="156"/>
      <c r="H54" s="145">
        <f t="shared" si="13"/>
        <v>0</v>
      </c>
      <c r="I54" s="142"/>
      <c r="J54" s="142"/>
      <c r="K54" s="145">
        <f t="shared" si="14"/>
        <v>0</v>
      </c>
      <c r="L54" s="144">
        <f t="shared" si="15"/>
        <v>0</v>
      </c>
      <c r="M54" s="6"/>
      <c r="N54" s="6"/>
      <c r="O54" s="161"/>
      <c r="P54" s="6"/>
      <c r="Q54" s="6"/>
      <c r="R54" s="154"/>
      <c r="S54" s="153"/>
      <c r="T54" s="167"/>
      <c r="U54" s="147">
        <f t="shared" si="16"/>
        <v>0</v>
      </c>
      <c r="V54" s="132" t="str">
        <f t="shared" si="17"/>
        <v>OK</v>
      </c>
      <c r="W54" s="6"/>
    </row>
    <row r="55" spans="2:23" ht="23.45" customHeight="1" x14ac:dyDescent="0.3">
      <c r="B55" s="6"/>
      <c r="C55" s="141" t="s">
        <v>252</v>
      </c>
      <c r="D55" s="162" t="s">
        <v>252</v>
      </c>
      <c r="E55" s="157" t="s">
        <v>251</v>
      </c>
      <c r="F55" s="142"/>
      <c r="G55" s="142"/>
      <c r="H55" s="145">
        <f t="shared" si="13"/>
        <v>0</v>
      </c>
      <c r="I55" s="142"/>
      <c r="J55" s="142"/>
      <c r="K55" s="145">
        <f t="shared" si="14"/>
        <v>0</v>
      </c>
      <c r="L55" s="144">
        <f t="shared" si="15"/>
        <v>0</v>
      </c>
      <c r="M55" s="6"/>
      <c r="N55" s="6"/>
      <c r="O55" s="161"/>
      <c r="P55" s="6"/>
      <c r="Q55" s="6"/>
      <c r="R55" s="154"/>
      <c r="S55" s="153"/>
      <c r="T55" s="167"/>
      <c r="U55" s="147">
        <f t="shared" si="16"/>
        <v>0</v>
      </c>
      <c r="V55" s="132" t="str">
        <f t="shared" si="17"/>
        <v>OK</v>
      </c>
      <c r="W55" s="6"/>
    </row>
    <row r="56" spans="2:23" ht="39.6" customHeight="1" x14ac:dyDescent="0.3">
      <c r="B56" s="6"/>
      <c r="C56" s="141" t="s">
        <v>250</v>
      </c>
      <c r="D56" s="162" t="s">
        <v>250</v>
      </c>
      <c r="E56" s="157" t="s">
        <v>249</v>
      </c>
      <c r="F56" s="142"/>
      <c r="G56" s="142"/>
      <c r="H56" s="145">
        <f t="shared" si="13"/>
        <v>0</v>
      </c>
      <c r="I56" s="142"/>
      <c r="J56" s="142"/>
      <c r="K56" s="145">
        <f t="shared" si="14"/>
        <v>0</v>
      </c>
      <c r="L56" s="144">
        <f t="shared" si="15"/>
        <v>0</v>
      </c>
      <c r="M56" s="6"/>
      <c r="N56" s="6"/>
      <c r="O56" s="161"/>
      <c r="P56" s="6"/>
      <c r="Q56" s="6"/>
      <c r="R56" s="154"/>
      <c r="S56" s="153"/>
      <c r="T56" s="167"/>
      <c r="U56" s="147">
        <f t="shared" si="16"/>
        <v>0</v>
      </c>
      <c r="V56" s="132" t="str">
        <f t="shared" si="17"/>
        <v>OK</v>
      </c>
      <c r="W56" s="6"/>
    </row>
    <row r="57" spans="2:23" ht="19.899999999999999" customHeight="1" x14ac:dyDescent="0.3">
      <c r="B57" s="6"/>
      <c r="C57" s="141" t="s">
        <v>248</v>
      </c>
      <c r="D57" s="162" t="s">
        <v>248</v>
      </c>
      <c r="E57" s="157" t="s">
        <v>247</v>
      </c>
      <c r="F57" s="142"/>
      <c r="G57" s="142"/>
      <c r="H57" s="145">
        <f t="shared" si="13"/>
        <v>0</v>
      </c>
      <c r="I57" s="142"/>
      <c r="J57" s="142"/>
      <c r="K57" s="145">
        <f t="shared" si="14"/>
        <v>0</v>
      </c>
      <c r="L57" s="144">
        <f t="shared" si="15"/>
        <v>0</v>
      </c>
      <c r="M57" s="6"/>
      <c r="N57" s="6"/>
      <c r="O57" s="161"/>
      <c r="P57" s="6"/>
      <c r="Q57" s="6"/>
      <c r="R57" s="154"/>
      <c r="S57" s="153"/>
      <c r="T57" s="167"/>
      <c r="U57" s="147">
        <f t="shared" si="16"/>
        <v>0</v>
      </c>
      <c r="V57" s="132" t="str">
        <f t="shared" si="17"/>
        <v>OK</v>
      </c>
      <c r="W57" s="6"/>
    </row>
    <row r="58" spans="2:23" ht="33" customHeight="1" x14ac:dyDescent="0.3">
      <c r="B58" s="6"/>
      <c r="C58" s="141" t="s">
        <v>246</v>
      </c>
      <c r="D58" s="162" t="s">
        <v>246</v>
      </c>
      <c r="E58" s="157" t="s">
        <v>245</v>
      </c>
      <c r="F58" s="142"/>
      <c r="G58" s="142"/>
      <c r="H58" s="145">
        <f t="shared" si="13"/>
        <v>0</v>
      </c>
      <c r="I58" s="142"/>
      <c r="J58" s="142"/>
      <c r="K58" s="145">
        <f t="shared" si="14"/>
        <v>0</v>
      </c>
      <c r="L58" s="144">
        <f t="shared" si="15"/>
        <v>0</v>
      </c>
      <c r="M58" s="6"/>
      <c r="N58" s="6"/>
      <c r="O58" s="161"/>
      <c r="P58" s="6"/>
      <c r="Q58" s="6"/>
      <c r="R58" s="154"/>
      <c r="S58" s="153"/>
      <c r="T58" s="167"/>
      <c r="U58" s="147">
        <f t="shared" si="16"/>
        <v>0</v>
      </c>
      <c r="V58" s="132" t="str">
        <f t="shared" si="17"/>
        <v>OK</v>
      </c>
      <c r="W58" s="6"/>
    </row>
    <row r="59" spans="2:23" ht="19.899999999999999" customHeight="1" x14ac:dyDescent="0.3">
      <c r="B59" s="6"/>
      <c r="C59" s="141" t="s">
        <v>244</v>
      </c>
      <c r="D59" s="162" t="s">
        <v>244</v>
      </c>
      <c r="E59" s="157" t="s">
        <v>243</v>
      </c>
      <c r="F59" s="142"/>
      <c r="G59" s="142"/>
      <c r="H59" s="145">
        <f t="shared" si="13"/>
        <v>0</v>
      </c>
      <c r="I59" s="142"/>
      <c r="J59" s="142"/>
      <c r="K59" s="145">
        <f t="shared" si="14"/>
        <v>0</v>
      </c>
      <c r="L59" s="144">
        <f t="shared" si="15"/>
        <v>0</v>
      </c>
      <c r="M59" s="6"/>
      <c r="N59" s="6"/>
      <c r="O59" s="161" t="str">
        <f>IF(H59&lt;=10%*F85,"OK","ERROR")</f>
        <v>OK</v>
      </c>
      <c r="P59" s="6"/>
      <c r="Q59" s="6"/>
      <c r="R59" s="154"/>
      <c r="S59" s="153"/>
      <c r="T59" s="167"/>
      <c r="U59" s="147">
        <f t="shared" si="16"/>
        <v>0</v>
      </c>
      <c r="V59" s="132" t="str">
        <f t="shared" si="17"/>
        <v>OK</v>
      </c>
      <c r="W59" s="6"/>
    </row>
    <row r="60" spans="2:23" ht="19.899999999999999" customHeight="1" x14ac:dyDescent="0.3">
      <c r="B60" s="6"/>
      <c r="C60" s="141" t="s">
        <v>242</v>
      </c>
      <c r="D60" s="162" t="s">
        <v>242</v>
      </c>
      <c r="E60" s="157" t="s">
        <v>241</v>
      </c>
      <c r="F60" s="142"/>
      <c r="G60" s="142"/>
      <c r="H60" s="145">
        <f t="shared" si="13"/>
        <v>0</v>
      </c>
      <c r="I60" s="142"/>
      <c r="J60" s="142"/>
      <c r="K60" s="145">
        <f t="shared" si="14"/>
        <v>0</v>
      </c>
      <c r="L60" s="144">
        <f t="shared" si="15"/>
        <v>0</v>
      </c>
      <c r="M60" s="6"/>
      <c r="N60" s="6"/>
      <c r="O60" s="161" t="str">
        <f>IF(H60&lt;=5000,"OK","ERROR")</f>
        <v>OK</v>
      </c>
      <c r="P60" s="6"/>
      <c r="Q60" s="6"/>
      <c r="R60" s="154"/>
      <c r="S60" s="153"/>
      <c r="T60" s="167"/>
      <c r="U60" s="147">
        <f t="shared" si="16"/>
        <v>0</v>
      </c>
      <c r="V60" s="132" t="str">
        <f t="shared" si="17"/>
        <v>OK</v>
      </c>
      <c r="W60" s="6"/>
    </row>
    <row r="61" spans="2:23" ht="19.899999999999999" customHeight="1" x14ac:dyDescent="0.3">
      <c r="B61" s="6"/>
      <c r="C61" s="141"/>
      <c r="D61" s="162"/>
      <c r="E61" s="139" t="s">
        <v>240</v>
      </c>
      <c r="F61" s="164">
        <f>F52+F53+F55+F56+F57+F58+F59+F60</f>
        <v>0</v>
      </c>
      <c r="G61" s="164">
        <f>G52+G53+G55+G56+G57+G58+G59+G60</f>
        <v>0</v>
      </c>
      <c r="H61" s="164">
        <f>H52+H53+H55+H56+H57+H58+H59+H60</f>
        <v>0</v>
      </c>
      <c r="I61" s="164">
        <f>SUM(I52:I60)</f>
        <v>0</v>
      </c>
      <c r="J61" s="164">
        <f>SUM(J52:J60)</f>
        <v>0</v>
      </c>
      <c r="K61" s="164">
        <f>SUM(K52:K60)</f>
        <v>0</v>
      </c>
      <c r="L61" s="166">
        <f>SUM(L52:L60)</f>
        <v>0</v>
      </c>
      <c r="M61" s="6"/>
      <c r="N61" s="6"/>
      <c r="O61" s="161"/>
      <c r="P61" s="6"/>
      <c r="Q61" s="6"/>
      <c r="R61" s="165">
        <f>SUM(R52:R60)</f>
        <v>0</v>
      </c>
      <c r="S61" s="164">
        <f>SUM(S52:S60)</f>
        <v>0</v>
      </c>
      <c r="T61" s="164">
        <f>SUM(T52:T60)</f>
        <v>0</v>
      </c>
      <c r="U61" s="147">
        <f t="shared" si="16"/>
        <v>0</v>
      </c>
      <c r="V61" s="132" t="str">
        <f t="shared" si="17"/>
        <v>OK</v>
      </c>
      <c r="W61" s="6"/>
    </row>
    <row r="62" spans="2:23" ht="19.899999999999999" customHeight="1" x14ac:dyDescent="0.3">
      <c r="B62" s="6"/>
      <c r="C62" s="159" t="s">
        <v>239</v>
      </c>
      <c r="D62" s="163"/>
      <c r="E62" s="229" t="s">
        <v>238</v>
      </c>
      <c r="F62" s="230"/>
      <c r="G62" s="230"/>
      <c r="H62" s="230"/>
      <c r="I62" s="230"/>
      <c r="J62" s="230"/>
      <c r="K62" s="230"/>
      <c r="L62" s="231"/>
      <c r="M62" s="6"/>
      <c r="N62" s="6"/>
      <c r="O62" s="161"/>
      <c r="P62" s="6"/>
      <c r="Q62" s="6"/>
      <c r="R62" s="245"/>
      <c r="S62" s="235"/>
      <c r="T62" s="235"/>
      <c r="U62" s="235"/>
      <c r="V62" s="236"/>
      <c r="W62" s="6"/>
    </row>
    <row r="63" spans="2:23" ht="19.899999999999999" customHeight="1" x14ac:dyDescent="0.3">
      <c r="B63" s="6"/>
      <c r="C63" s="141" t="s">
        <v>237</v>
      </c>
      <c r="D63" s="162"/>
      <c r="E63" s="157" t="s">
        <v>236</v>
      </c>
      <c r="F63" s="156"/>
      <c r="G63" s="156"/>
      <c r="H63" s="145">
        <v>0</v>
      </c>
      <c r="I63" s="142"/>
      <c r="J63" s="142"/>
      <c r="K63" s="145">
        <f>I63+J63</f>
        <v>0</v>
      </c>
      <c r="L63" s="144">
        <f>K63</f>
        <v>0</v>
      </c>
      <c r="M63" s="6"/>
      <c r="N63" s="6"/>
      <c r="O63" s="161"/>
      <c r="P63" s="6"/>
      <c r="Q63" s="6"/>
      <c r="R63" s="154"/>
      <c r="S63" s="153"/>
      <c r="T63" s="153"/>
      <c r="U63" s="147">
        <f>SUM(R63:T63)</f>
        <v>0</v>
      </c>
      <c r="V63" s="132" t="str">
        <f>IF(U63=L63,"OK","ERROR")</f>
        <v>OK</v>
      </c>
      <c r="W63" s="6"/>
    </row>
    <row r="64" spans="2:23" ht="19.899999999999999" customHeight="1" x14ac:dyDescent="0.3">
      <c r="B64" s="6"/>
      <c r="C64" s="141" t="s">
        <v>235</v>
      </c>
      <c r="D64" s="162"/>
      <c r="E64" s="157" t="s">
        <v>234</v>
      </c>
      <c r="F64" s="156"/>
      <c r="G64" s="156"/>
      <c r="H64" s="145">
        <v>0</v>
      </c>
      <c r="I64" s="142"/>
      <c r="J64" s="142"/>
      <c r="K64" s="145">
        <f>I64+J64</f>
        <v>0</v>
      </c>
      <c r="L64" s="144">
        <f>K64+H64</f>
        <v>0</v>
      </c>
      <c r="M64" s="6"/>
      <c r="N64" s="6"/>
      <c r="O64" s="161"/>
      <c r="P64" s="6"/>
      <c r="Q64" s="6"/>
      <c r="R64" s="154"/>
      <c r="S64" s="153"/>
      <c r="T64" s="153"/>
      <c r="U64" s="147">
        <f>SUM(R64:T64)</f>
        <v>0</v>
      </c>
      <c r="V64" s="132" t="str">
        <f>IF(U64=L64,"OK","ERROR")</f>
        <v>OK</v>
      </c>
      <c r="W64" s="6"/>
    </row>
    <row r="65" spans="2:23" ht="22.9" customHeight="1" x14ac:dyDescent="0.3">
      <c r="B65" s="6"/>
      <c r="C65" s="152"/>
      <c r="D65" s="140"/>
      <c r="E65" s="139" t="s">
        <v>233</v>
      </c>
      <c r="F65" s="150">
        <f>F63+F64</f>
        <v>0</v>
      </c>
      <c r="G65" s="150">
        <f>G63+G64</f>
        <v>0</v>
      </c>
      <c r="H65" s="150">
        <f>H63+H64</f>
        <v>0</v>
      </c>
      <c r="I65" s="150">
        <f>I63+I64</f>
        <v>0</v>
      </c>
      <c r="J65" s="150">
        <f>J63+J64</f>
        <v>0</v>
      </c>
      <c r="K65" s="150">
        <f>SUM(K63:K64)</f>
        <v>0</v>
      </c>
      <c r="L65" s="149">
        <f>K65</f>
        <v>0</v>
      </c>
      <c r="M65" s="6"/>
      <c r="N65" s="6"/>
      <c r="O65" s="160"/>
      <c r="P65" s="6"/>
      <c r="Q65" s="6"/>
      <c r="R65" s="148">
        <f>SUM(R63:R64)</f>
        <v>0</v>
      </c>
      <c r="S65" s="147">
        <f>SUM(S63:S64)</f>
        <v>0</v>
      </c>
      <c r="T65" s="147">
        <f>SUM(T63:T64)</f>
        <v>0</v>
      </c>
      <c r="U65" s="147">
        <f>SUM(R65:T65)</f>
        <v>0</v>
      </c>
      <c r="V65" s="132" t="str">
        <f>IF(U65=L65,"OK","ERROR")</f>
        <v>OK</v>
      </c>
      <c r="W65" s="6"/>
    </row>
    <row r="66" spans="2:23" ht="22.9" customHeight="1" x14ac:dyDescent="0.3">
      <c r="B66" s="6"/>
      <c r="C66" s="159" t="s">
        <v>232</v>
      </c>
      <c r="D66" s="140"/>
      <c r="E66" s="229" t="s">
        <v>231</v>
      </c>
      <c r="F66" s="230"/>
      <c r="G66" s="230"/>
      <c r="H66" s="230"/>
      <c r="I66" s="230"/>
      <c r="J66" s="230"/>
      <c r="K66" s="230"/>
      <c r="L66" s="231"/>
      <c r="M66" s="6"/>
      <c r="N66" s="6"/>
      <c r="O66" s="136"/>
      <c r="P66" s="6"/>
      <c r="Q66" s="6"/>
      <c r="R66" s="249"/>
      <c r="S66" s="250"/>
      <c r="T66" s="250"/>
      <c r="U66" s="250"/>
      <c r="V66" s="251"/>
      <c r="W66" s="6"/>
    </row>
    <row r="67" spans="2:23" ht="30.75" customHeight="1" x14ac:dyDescent="0.3">
      <c r="B67" s="6"/>
      <c r="C67" s="152" t="s">
        <v>230</v>
      </c>
      <c r="D67" s="140"/>
      <c r="E67" s="157" t="s">
        <v>229</v>
      </c>
      <c r="F67" s="156"/>
      <c r="G67" s="156"/>
      <c r="H67" s="145">
        <v>0</v>
      </c>
      <c r="I67" s="142"/>
      <c r="J67" s="142"/>
      <c r="K67" s="155">
        <f>I67+J67</f>
        <v>0</v>
      </c>
      <c r="L67" s="149">
        <f>K67</f>
        <v>0</v>
      </c>
      <c r="M67" s="6"/>
      <c r="N67" s="6"/>
      <c r="O67" s="136"/>
      <c r="P67" s="6"/>
      <c r="Q67" s="6"/>
      <c r="R67" s="154"/>
      <c r="S67" s="153"/>
      <c r="T67" s="153"/>
      <c r="U67" s="147">
        <f>SUM(R67:T67)</f>
        <v>0</v>
      </c>
      <c r="V67" s="132" t="str">
        <f>IF(U67=L67,"OK","ERROR")</f>
        <v>OK</v>
      </c>
      <c r="W67" s="6"/>
    </row>
    <row r="68" spans="2:23" ht="26.25" customHeight="1" x14ac:dyDescent="0.3">
      <c r="B68" s="6"/>
      <c r="C68" s="152" t="s">
        <v>228</v>
      </c>
      <c r="D68" s="140"/>
      <c r="E68" s="157" t="s">
        <v>227</v>
      </c>
      <c r="F68" s="156"/>
      <c r="G68" s="156"/>
      <c r="H68" s="145">
        <v>0</v>
      </c>
      <c r="I68" s="142"/>
      <c r="J68" s="142"/>
      <c r="K68" s="155">
        <f>I68+J68</f>
        <v>0</v>
      </c>
      <c r="L68" s="149">
        <f>K68</f>
        <v>0</v>
      </c>
      <c r="M68" s="6"/>
      <c r="N68" s="6"/>
      <c r="O68" s="136"/>
      <c r="P68" s="6"/>
      <c r="Q68" s="6"/>
      <c r="R68" s="154"/>
      <c r="S68" s="153"/>
      <c r="T68" s="153"/>
      <c r="U68" s="147">
        <f>SUM(R68:T68)</f>
        <v>0</v>
      </c>
      <c r="V68" s="132" t="str">
        <f>IF(U68=L68,"OK","ERROR")</f>
        <v>OK</v>
      </c>
      <c r="W68" s="6"/>
    </row>
    <row r="69" spans="2:23" ht="22.9" customHeight="1" x14ac:dyDescent="0.3">
      <c r="B69" s="6"/>
      <c r="C69" s="152"/>
      <c r="D69" s="151"/>
      <c r="E69" s="139" t="s">
        <v>226</v>
      </c>
      <c r="F69" s="150">
        <f t="shared" ref="F69:K69" si="18">SUM(F67:F68)</f>
        <v>0</v>
      </c>
      <c r="G69" s="150">
        <f t="shared" si="18"/>
        <v>0</v>
      </c>
      <c r="H69" s="150">
        <f t="shared" si="18"/>
        <v>0</v>
      </c>
      <c r="I69" s="150">
        <f t="shared" si="18"/>
        <v>0</v>
      </c>
      <c r="J69" s="150">
        <f t="shared" si="18"/>
        <v>0</v>
      </c>
      <c r="K69" s="150">
        <f t="shared" si="18"/>
        <v>0</v>
      </c>
      <c r="L69" s="149">
        <f>K69</f>
        <v>0</v>
      </c>
      <c r="M69" s="6"/>
      <c r="N69" s="6"/>
      <c r="O69" s="136"/>
      <c r="P69" s="6"/>
      <c r="Q69" s="6"/>
      <c r="R69" s="148">
        <f>SUM(R67:R68)</f>
        <v>0</v>
      </c>
      <c r="S69" s="147">
        <f>SUM(S67:S68)</f>
        <v>0</v>
      </c>
      <c r="T69" s="147">
        <f>SUM(T67:T68)</f>
        <v>0</v>
      </c>
      <c r="U69" s="147">
        <f>SUM(R69:T69)</f>
        <v>0</v>
      </c>
      <c r="V69" s="132" t="str">
        <f>IF(U69=L69,"OK","ERROR")</f>
        <v>OK</v>
      </c>
      <c r="W69" s="6"/>
    </row>
    <row r="70" spans="2:23" ht="22.9" customHeight="1" x14ac:dyDescent="0.3">
      <c r="B70" s="6"/>
      <c r="C70" s="141" t="s">
        <v>222</v>
      </c>
      <c r="D70" s="140"/>
      <c r="E70" s="246" t="s">
        <v>225</v>
      </c>
      <c r="F70" s="247"/>
      <c r="G70" s="247"/>
      <c r="H70" s="247"/>
      <c r="I70" s="247"/>
      <c r="J70" s="247"/>
      <c r="K70" s="247"/>
      <c r="L70" s="248"/>
      <c r="M70" s="6"/>
      <c r="N70" s="6"/>
      <c r="O70" s="136"/>
      <c r="P70" s="6"/>
      <c r="Q70" s="6"/>
      <c r="R70" s="249"/>
      <c r="S70" s="250"/>
      <c r="T70" s="250"/>
      <c r="U70" s="250"/>
      <c r="V70" s="251"/>
      <c r="W70" s="6"/>
    </row>
    <row r="71" spans="2:23" ht="37.5" customHeight="1" x14ac:dyDescent="0.3">
      <c r="B71" s="6"/>
      <c r="C71" s="141" t="s">
        <v>222</v>
      </c>
      <c r="D71" s="140"/>
      <c r="E71" s="146" t="s">
        <v>224</v>
      </c>
      <c r="F71" s="142"/>
      <c r="G71" s="142"/>
      <c r="H71" s="145">
        <f>F71+G71</f>
        <v>0</v>
      </c>
      <c r="I71" s="142"/>
      <c r="J71" s="142"/>
      <c r="K71" s="145">
        <f>I71+J71</f>
        <v>0</v>
      </c>
      <c r="L71" s="144">
        <f>K71+H71</f>
        <v>0</v>
      </c>
      <c r="M71" s="6"/>
      <c r="N71" s="6"/>
      <c r="O71" s="136"/>
      <c r="P71" s="6"/>
      <c r="Q71" s="6"/>
      <c r="R71" s="143"/>
      <c r="S71" s="142"/>
      <c r="T71" s="142"/>
      <c r="U71" s="133">
        <f>SUM(R71:T71)</f>
        <v>0</v>
      </c>
      <c r="V71" s="132" t="str">
        <f>IF(U71=L71,"OK","ERROR")</f>
        <v>OK</v>
      </c>
      <c r="W71" s="6"/>
    </row>
    <row r="72" spans="2:23" ht="30.6" customHeight="1" x14ac:dyDescent="0.3">
      <c r="B72" s="6"/>
      <c r="C72" s="141" t="s">
        <v>222</v>
      </c>
      <c r="D72" s="140"/>
      <c r="E72" s="146" t="s">
        <v>223</v>
      </c>
      <c r="F72" s="142"/>
      <c r="G72" s="142"/>
      <c r="H72" s="145">
        <f>F72+G72</f>
        <v>0</v>
      </c>
      <c r="I72" s="142"/>
      <c r="J72" s="142"/>
      <c r="K72" s="145">
        <f>I72+J72</f>
        <v>0</v>
      </c>
      <c r="L72" s="144">
        <f>K72+H72</f>
        <v>0</v>
      </c>
      <c r="M72" s="6"/>
      <c r="N72" s="6"/>
      <c r="O72" s="136"/>
      <c r="P72" s="6"/>
      <c r="Q72" s="6"/>
      <c r="R72" s="143"/>
      <c r="S72" s="142"/>
      <c r="T72" s="142"/>
      <c r="U72" s="133">
        <f>SUM(R72:T72)</f>
        <v>0</v>
      </c>
      <c r="V72" s="132" t="str">
        <f>IF(U72=L72,"OK","ERROR")</f>
        <v>OK</v>
      </c>
      <c r="W72" s="6"/>
    </row>
    <row r="73" spans="2:23" ht="28.9" customHeight="1" x14ac:dyDescent="0.3">
      <c r="B73" s="6"/>
      <c r="C73" s="141" t="s">
        <v>222</v>
      </c>
      <c r="D73" s="140"/>
      <c r="E73" s="146" t="s">
        <v>221</v>
      </c>
      <c r="F73" s="142"/>
      <c r="G73" s="142"/>
      <c r="H73" s="145">
        <f>F73+G73</f>
        <v>0</v>
      </c>
      <c r="I73" s="142"/>
      <c r="J73" s="142"/>
      <c r="K73" s="145">
        <f>I73+J73</f>
        <v>0</v>
      </c>
      <c r="L73" s="144">
        <f>K73+H73</f>
        <v>0</v>
      </c>
      <c r="M73" s="6"/>
      <c r="N73" s="6"/>
      <c r="O73" s="136"/>
      <c r="P73" s="6"/>
      <c r="Q73" s="6"/>
      <c r="R73" s="143"/>
      <c r="S73" s="142"/>
      <c r="T73" s="142"/>
      <c r="U73" s="133">
        <f>SUM(R73:T73)</f>
        <v>0</v>
      </c>
      <c r="V73" s="132" t="str">
        <f>IF(U73=L73,"OK","ERROR")</f>
        <v>OK</v>
      </c>
      <c r="W73" s="6"/>
    </row>
    <row r="74" spans="2:23" ht="21.75" customHeight="1" x14ac:dyDescent="0.3">
      <c r="B74" s="6"/>
      <c r="C74" s="141"/>
      <c r="D74" s="140"/>
      <c r="E74" s="139" t="s">
        <v>220</v>
      </c>
      <c r="F74" s="138">
        <f t="shared" ref="F74:L74" si="19">SUM(F71:F73)</f>
        <v>0</v>
      </c>
      <c r="G74" s="138">
        <f t="shared" si="19"/>
        <v>0</v>
      </c>
      <c r="H74" s="138">
        <f t="shared" si="19"/>
        <v>0</v>
      </c>
      <c r="I74" s="138">
        <f t="shared" si="19"/>
        <v>0</v>
      </c>
      <c r="J74" s="138">
        <f t="shared" si="19"/>
        <v>0</v>
      </c>
      <c r="K74" s="138">
        <f t="shared" si="19"/>
        <v>0</v>
      </c>
      <c r="L74" s="137">
        <f t="shared" si="19"/>
        <v>0</v>
      </c>
      <c r="M74" s="6"/>
      <c r="N74" s="6"/>
      <c r="O74" s="136"/>
      <c r="P74" s="6"/>
      <c r="Q74" s="6"/>
      <c r="R74" s="135">
        <f>SUM(R71:R73)</f>
        <v>0</v>
      </c>
      <c r="S74" s="134">
        <f>SUM(S71:S73)</f>
        <v>0</v>
      </c>
      <c r="T74" s="134">
        <f>SUM(T71:T73)</f>
        <v>0</v>
      </c>
      <c r="U74" s="133">
        <f>SUM(R74:T74)</f>
        <v>0</v>
      </c>
      <c r="V74" s="132" t="str">
        <f>IF(U74=L74,"OK","ERROR")</f>
        <v>OK</v>
      </c>
      <c r="W74" s="6"/>
    </row>
    <row r="75" spans="2:23" ht="30" customHeight="1" thickBot="1" x14ac:dyDescent="0.35">
      <c r="B75" s="6"/>
      <c r="C75" s="131"/>
      <c r="D75" s="130"/>
      <c r="E75" s="129" t="s">
        <v>219</v>
      </c>
      <c r="F75" s="128">
        <f t="shared" ref="F75:L75" si="20">F65+F61+F50+F40+F19+F16+F74+F69</f>
        <v>0</v>
      </c>
      <c r="G75" s="128">
        <f t="shared" si="20"/>
        <v>0</v>
      </c>
      <c r="H75" s="128">
        <f t="shared" si="20"/>
        <v>0</v>
      </c>
      <c r="I75" s="128">
        <f t="shared" si="20"/>
        <v>0</v>
      </c>
      <c r="J75" s="128">
        <f t="shared" si="20"/>
        <v>0</v>
      </c>
      <c r="K75" s="128">
        <f t="shared" si="20"/>
        <v>0</v>
      </c>
      <c r="L75" s="127">
        <f t="shared" si="20"/>
        <v>0</v>
      </c>
      <c r="M75" s="6"/>
      <c r="N75" s="6"/>
      <c r="O75" s="126"/>
      <c r="P75" s="6"/>
      <c r="Q75" s="6"/>
      <c r="R75" s="125">
        <f>R65+R61+R50+R40+R19+R16+R74+R69</f>
        <v>0</v>
      </c>
      <c r="S75" s="124">
        <f>S65+S61+S50+S40+S19+S16+S74+S69</f>
        <v>0</v>
      </c>
      <c r="T75" s="124">
        <f>T65+T61+T50+T40+T19+T16+T74+T69</f>
        <v>0</v>
      </c>
      <c r="U75" s="123">
        <f>SUM(R75:T75)</f>
        <v>0</v>
      </c>
      <c r="V75" s="122" t="str">
        <f>IF(U75=L75,"OK","ERROR")</f>
        <v>OK</v>
      </c>
      <c r="W75" s="6"/>
    </row>
    <row r="76" spans="2:23" ht="19.899999999999999" customHeight="1" x14ac:dyDescent="0.3">
      <c r="B76" s="6"/>
      <c r="C76" s="121"/>
      <c r="D76" s="121"/>
      <c r="E76" s="120"/>
      <c r="F76" s="119"/>
      <c r="G76" s="119"/>
      <c r="H76" s="119"/>
      <c r="I76" s="119"/>
      <c r="J76" s="119"/>
      <c r="K76" s="119"/>
      <c r="L76" s="119"/>
      <c r="M76" s="6"/>
      <c r="N76" s="6"/>
      <c r="O76" s="6"/>
      <c r="P76" s="6"/>
      <c r="Q76" s="6"/>
      <c r="R76" s="118"/>
      <c r="S76" s="118"/>
      <c r="T76" s="118"/>
      <c r="U76" s="118"/>
      <c r="V76" s="10"/>
      <c r="W76" s="6"/>
    </row>
    <row r="77" spans="2:23" ht="35.450000000000003" customHeight="1" x14ac:dyDescent="0.3">
      <c r="B77" s="6"/>
      <c r="C77" s="117"/>
      <c r="D77" s="117"/>
      <c r="E77" s="117"/>
      <c r="F77" s="117"/>
      <c r="G77" s="117"/>
      <c r="H77" s="117"/>
      <c r="I77" s="117"/>
      <c r="J77" s="117"/>
      <c r="K77" s="117"/>
      <c r="L77" s="117"/>
      <c r="M77" s="6"/>
      <c r="N77" s="6"/>
      <c r="O77" s="6"/>
      <c r="P77" s="6"/>
      <c r="Q77" s="6"/>
      <c r="R77" s="116" t="str">
        <f>IFERROR(R75/$U$75,"")</f>
        <v/>
      </c>
      <c r="S77" s="116" t="str">
        <f>IFERROR(S75/$U$75,"")</f>
        <v/>
      </c>
      <c r="T77" s="116" t="str">
        <f>IFERROR(T75/$U$75,"")</f>
        <v/>
      </c>
      <c r="U77" s="115"/>
      <c r="V77" s="10"/>
      <c r="W77" s="6"/>
    </row>
    <row r="78" spans="2:23" ht="17.25" thickBot="1" x14ac:dyDescent="0.35">
      <c r="B78" s="6"/>
      <c r="C78" s="100"/>
      <c r="D78" s="6"/>
      <c r="E78" s="6"/>
      <c r="F78" s="6"/>
      <c r="G78" s="6"/>
      <c r="H78" s="102"/>
      <c r="I78" s="6"/>
      <c r="J78" s="6"/>
      <c r="K78" s="6"/>
      <c r="L78" s="6"/>
      <c r="M78" s="6"/>
      <c r="N78" s="6"/>
      <c r="O78" s="6"/>
      <c r="P78" s="6"/>
      <c r="Q78" s="6"/>
      <c r="R78" s="6"/>
      <c r="S78" s="6"/>
      <c r="T78" s="6"/>
      <c r="U78" s="6"/>
      <c r="V78" s="6"/>
      <c r="W78" s="6"/>
    </row>
    <row r="79" spans="2:23" ht="21" customHeight="1" x14ac:dyDescent="0.3">
      <c r="B79" s="6"/>
      <c r="C79" s="114"/>
      <c r="D79" s="114"/>
      <c r="E79" s="114"/>
      <c r="F79" s="114"/>
      <c r="G79" s="114"/>
      <c r="H79" s="114"/>
      <c r="I79" s="114"/>
      <c r="J79" s="114"/>
      <c r="K79" s="114"/>
      <c r="L79" s="114"/>
      <c r="M79" s="6"/>
      <c r="N79" s="6"/>
      <c r="O79" s="6"/>
      <c r="P79" s="6"/>
      <c r="Q79" s="113" t="s">
        <v>218</v>
      </c>
      <c r="R79" s="252" t="s">
        <v>217</v>
      </c>
      <c r="S79" s="252"/>
      <c r="T79" s="252"/>
      <c r="U79" s="252"/>
      <c r="V79" s="252"/>
      <c r="W79" s="253"/>
    </row>
    <row r="80" spans="2:23" x14ac:dyDescent="0.3">
      <c r="B80" s="6"/>
      <c r="C80" s="100"/>
      <c r="D80" s="6"/>
      <c r="E80" s="6"/>
      <c r="F80" s="6"/>
      <c r="G80" s="6"/>
      <c r="H80" s="102"/>
      <c r="I80" s="6"/>
      <c r="J80" s="6"/>
      <c r="K80" s="6"/>
      <c r="L80" s="6"/>
      <c r="M80" s="6"/>
      <c r="N80" s="6"/>
      <c r="O80" s="6"/>
      <c r="P80" s="6"/>
      <c r="Q80" s="112"/>
      <c r="R80" s="254"/>
      <c r="S80" s="254"/>
      <c r="T80" s="254"/>
      <c r="U80" s="254"/>
      <c r="V80" s="254"/>
      <c r="W80" s="255"/>
    </row>
    <row r="81" spans="2:23" ht="17.25" thickBot="1" x14ac:dyDescent="0.35">
      <c r="B81" s="6"/>
      <c r="C81" s="100"/>
      <c r="D81" s="6"/>
      <c r="E81" s="6"/>
      <c r="F81" s="6"/>
      <c r="G81" s="6"/>
      <c r="H81" s="102"/>
      <c r="I81" s="6"/>
      <c r="J81" s="6"/>
      <c r="K81" s="6"/>
      <c r="L81" s="6"/>
      <c r="M81" s="6"/>
      <c r="N81" s="6"/>
      <c r="O81" s="6"/>
      <c r="P81" s="6"/>
      <c r="Q81" s="112"/>
      <c r="R81" s="254"/>
      <c r="S81" s="254"/>
      <c r="T81" s="254"/>
      <c r="U81" s="254"/>
      <c r="V81" s="254"/>
      <c r="W81" s="255"/>
    </row>
    <row r="82" spans="2:23" s="103" customFormat="1" ht="19.899999999999999" customHeight="1" x14ac:dyDescent="0.3">
      <c r="B82" s="104"/>
      <c r="C82" s="100"/>
      <c r="D82" s="98" t="s">
        <v>202</v>
      </c>
      <c r="E82" s="97" t="s">
        <v>216</v>
      </c>
      <c r="F82" s="96" t="s">
        <v>200</v>
      </c>
      <c r="G82" s="104"/>
      <c r="H82" s="104"/>
      <c r="I82" s="104"/>
      <c r="J82" s="104"/>
      <c r="K82" s="104"/>
      <c r="L82" s="104"/>
      <c r="M82" s="104"/>
      <c r="N82" s="6"/>
      <c r="O82" s="6"/>
      <c r="P82" s="6"/>
      <c r="Q82" s="112"/>
      <c r="R82" s="254"/>
      <c r="S82" s="254"/>
      <c r="T82" s="254"/>
      <c r="U82" s="254"/>
      <c r="V82" s="254"/>
      <c r="W82" s="255"/>
    </row>
    <row r="83" spans="2:23" s="103" customFormat="1" ht="19.899999999999999" customHeight="1" thickBot="1" x14ac:dyDescent="0.35">
      <c r="B83" s="104"/>
      <c r="C83" s="100"/>
      <c r="D83" s="93" t="s">
        <v>199</v>
      </c>
      <c r="E83" s="95" t="s">
        <v>215</v>
      </c>
      <c r="F83" s="94">
        <f>SUM(F84:F85)</f>
        <v>0</v>
      </c>
      <c r="G83" s="104"/>
      <c r="H83" s="104"/>
      <c r="I83" s="104"/>
      <c r="J83" s="104"/>
      <c r="K83" s="104"/>
      <c r="L83" s="104"/>
      <c r="M83" s="104"/>
      <c r="N83" s="6"/>
      <c r="O83" s="6"/>
      <c r="P83" s="6"/>
      <c r="Q83" s="111"/>
      <c r="R83" s="256"/>
      <c r="S83" s="256"/>
      <c r="T83" s="256"/>
      <c r="U83" s="256"/>
      <c r="V83" s="256"/>
      <c r="W83" s="257"/>
    </row>
    <row r="84" spans="2:23" s="103" customFormat="1" ht="19.899999999999999" customHeight="1" x14ac:dyDescent="0.3">
      <c r="B84" s="104"/>
      <c r="C84" s="100"/>
      <c r="D84" s="93" t="s">
        <v>197</v>
      </c>
      <c r="E84" s="92" t="s">
        <v>196</v>
      </c>
      <c r="F84" s="91">
        <f>F94+F104+F114</f>
        <v>0</v>
      </c>
      <c r="G84" s="104"/>
      <c r="H84" s="104"/>
      <c r="I84" s="104"/>
      <c r="J84" s="104"/>
      <c r="K84" s="104"/>
      <c r="L84" s="104"/>
      <c r="M84" s="104"/>
      <c r="N84" s="6"/>
      <c r="O84" s="6"/>
      <c r="P84" s="6"/>
      <c r="Q84" s="104"/>
      <c r="R84" s="104"/>
      <c r="S84" s="104"/>
      <c r="T84" s="104"/>
      <c r="U84" s="104"/>
      <c r="V84" s="104"/>
      <c r="W84" s="104"/>
    </row>
    <row r="85" spans="2:23" s="103" customFormat="1" ht="27" customHeight="1" x14ac:dyDescent="0.3">
      <c r="B85" s="104"/>
      <c r="C85" s="100"/>
      <c r="D85" s="93" t="s">
        <v>195</v>
      </c>
      <c r="E85" s="92" t="s">
        <v>194</v>
      </c>
      <c r="F85" s="91">
        <f>F95+F105+F115</f>
        <v>0</v>
      </c>
      <c r="G85" s="104"/>
      <c r="H85" s="104"/>
      <c r="I85" s="244" t="s">
        <v>214</v>
      </c>
      <c r="J85" s="244"/>
      <c r="K85" s="110" t="s">
        <v>213</v>
      </c>
      <c r="L85" s="104"/>
      <c r="M85" s="104"/>
      <c r="N85" s="6"/>
      <c r="O85" s="6"/>
      <c r="P85" s="6"/>
      <c r="Q85" s="104"/>
      <c r="R85" s="104"/>
      <c r="S85" s="104"/>
      <c r="T85" s="104"/>
      <c r="U85" s="104"/>
      <c r="V85" s="104"/>
      <c r="W85" s="104"/>
    </row>
    <row r="86" spans="2:23" s="103" customFormat="1" ht="19.899999999999999" customHeight="1" x14ac:dyDescent="0.3">
      <c r="B86" s="104"/>
      <c r="C86" s="100"/>
      <c r="D86" s="93" t="s">
        <v>193</v>
      </c>
      <c r="E86" s="95" t="s">
        <v>192</v>
      </c>
      <c r="F86" s="94">
        <f>SUM(F87:F88)</f>
        <v>0</v>
      </c>
      <c r="G86" s="104"/>
      <c r="H86" s="104"/>
      <c r="I86" s="244" t="s">
        <v>212</v>
      </c>
      <c r="J86" s="244"/>
      <c r="K86" s="109" t="s">
        <v>211</v>
      </c>
      <c r="L86" s="104"/>
      <c r="M86" s="104"/>
      <c r="N86" s="6"/>
      <c r="O86" s="6"/>
      <c r="P86" s="6"/>
      <c r="Q86" s="104"/>
      <c r="R86" s="104"/>
      <c r="S86" s="104"/>
      <c r="T86" s="104"/>
      <c r="U86" s="104"/>
      <c r="V86" s="104"/>
      <c r="W86" s="104"/>
    </row>
    <row r="87" spans="2:23" s="103" customFormat="1" ht="19.899999999999999" customHeight="1" x14ac:dyDescent="0.3">
      <c r="B87" s="104"/>
      <c r="C87" s="100"/>
      <c r="D87" s="93" t="s">
        <v>191</v>
      </c>
      <c r="E87" s="92" t="s">
        <v>190</v>
      </c>
      <c r="F87" s="108">
        <f>F97+F107+F117</f>
        <v>0</v>
      </c>
      <c r="G87" s="104"/>
      <c r="H87" s="104"/>
      <c r="I87" s="104"/>
      <c r="J87" s="104"/>
      <c r="K87" s="104"/>
      <c r="L87" s="104"/>
      <c r="M87" s="104"/>
      <c r="N87" s="6"/>
      <c r="O87" s="6"/>
      <c r="P87" s="6"/>
      <c r="Q87" s="6"/>
      <c r="R87" s="6"/>
      <c r="S87" s="6"/>
      <c r="T87" s="6"/>
      <c r="U87" s="6"/>
      <c r="V87" s="6"/>
      <c r="W87" s="6"/>
    </row>
    <row r="88" spans="2:23" s="103" customFormat="1" ht="28.15" customHeight="1" thickBot="1" x14ac:dyDescent="0.35">
      <c r="B88" s="104"/>
      <c r="C88" s="100"/>
      <c r="D88" s="93" t="s">
        <v>189</v>
      </c>
      <c r="E88" s="92" t="s">
        <v>188</v>
      </c>
      <c r="F88" s="108">
        <f>F98+F108+F118</f>
        <v>0</v>
      </c>
      <c r="G88" s="104"/>
      <c r="H88" s="104"/>
      <c r="I88" s="104"/>
      <c r="J88" s="104"/>
      <c r="K88" s="104"/>
      <c r="L88" s="104"/>
      <c r="M88" s="104"/>
      <c r="N88" s="6"/>
      <c r="O88" s="6"/>
      <c r="P88" s="6"/>
      <c r="Q88" s="6"/>
      <c r="R88" s="6"/>
      <c r="S88" s="6"/>
      <c r="T88" s="6"/>
      <c r="U88" s="6"/>
      <c r="V88" s="6"/>
      <c r="W88" s="6"/>
    </row>
    <row r="89" spans="2:23" s="103" customFormat="1" ht="19.899999999999999" customHeight="1" thickBot="1" x14ac:dyDescent="0.35">
      <c r="B89" s="104"/>
      <c r="C89" s="100"/>
      <c r="D89" s="90" t="s">
        <v>187</v>
      </c>
      <c r="E89" s="89" t="s">
        <v>210</v>
      </c>
      <c r="F89" s="107">
        <f>F99+F109+F119</f>
        <v>0</v>
      </c>
      <c r="G89" s="87" t="str">
        <f>IF(F89=0,"",IF(AND(F89/eur&lt;=2500000,F89/eur&gt;=200001),"OK","ERROR"))</f>
        <v/>
      </c>
      <c r="H89" s="106"/>
      <c r="I89" s="105"/>
      <c r="J89" s="104"/>
      <c r="K89" s="104"/>
      <c r="L89" s="104"/>
      <c r="M89" s="104"/>
      <c r="N89" s="6"/>
      <c r="O89" s="6"/>
      <c r="P89" s="6"/>
      <c r="Q89" s="6"/>
      <c r="R89" s="6"/>
      <c r="S89" s="6"/>
      <c r="T89" s="6"/>
      <c r="U89" s="6"/>
      <c r="V89" s="6"/>
      <c r="W89" s="6"/>
    </row>
    <row r="90" spans="2:23" x14ac:dyDescent="0.3">
      <c r="B90" s="6"/>
      <c r="C90" s="100"/>
      <c r="D90" s="6"/>
      <c r="E90" s="6"/>
      <c r="F90" s="6"/>
      <c r="G90" s="6"/>
      <c r="H90" s="6"/>
      <c r="I90" s="6"/>
      <c r="J90" s="6"/>
      <c r="K90" s="6"/>
      <c r="L90" s="6"/>
      <c r="M90" s="6"/>
      <c r="N90" s="6"/>
      <c r="O90" s="6"/>
      <c r="P90" s="6"/>
      <c r="Q90" s="6"/>
      <c r="R90" s="6"/>
      <c r="S90" s="6"/>
      <c r="T90" s="6"/>
      <c r="U90" s="6"/>
      <c r="V90" s="6"/>
      <c r="W90" s="6"/>
    </row>
    <row r="91" spans="2:23" ht="17.25" thickBot="1" x14ac:dyDescent="0.35">
      <c r="B91" s="6"/>
      <c r="C91" s="100"/>
      <c r="D91" s="6"/>
      <c r="E91" s="6"/>
      <c r="F91" s="6"/>
      <c r="G91" s="6"/>
      <c r="H91" s="6"/>
      <c r="I91" s="6"/>
      <c r="J91" s="6"/>
      <c r="K91" s="6"/>
      <c r="L91" s="6"/>
      <c r="M91" s="6"/>
      <c r="N91" s="6"/>
      <c r="O91" s="36"/>
      <c r="P91" s="6"/>
      <c r="Q91" s="6"/>
      <c r="R91" s="6"/>
      <c r="S91" s="6"/>
      <c r="T91" s="6"/>
      <c r="U91" s="6"/>
      <c r="V91" s="6"/>
      <c r="W91" s="6"/>
    </row>
    <row r="92" spans="2:23" ht="33" x14ac:dyDescent="0.3">
      <c r="B92" s="6"/>
      <c r="C92" s="100"/>
      <c r="D92" s="98" t="s">
        <v>202</v>
      </c>
      <c r="E92" s="97" t="s">
        <v>209</v>
      </c>
      <c r="F92" s="96" t="s">
        <v>200</v>
      </c>
      <c r="G92" s="6"/>
      <c r="H92" s="6"/>
      <c r="I92" s="102"/>
      <c r="J92" s="6"/>
      <c r="K92" s="6"/>
      <c r="L92" s="6"/>
      <c r="M92" s="6"/>
      <c r="N92" s="6"/>
      <c r="O92" s="36"/>
      <c r="P92" s="6"/>
      <c r="Q92" s="6"/>
      <c r="R92" s="6"/>
      <c r="S92" s="6"/>
      <c r="T92" s="6"/>
      <c r="U92" s="6"/>
      <c r="V92" s="6"/>
      <c r="W92" s="6"/>
    </row>
    <row r="93" spans="2:23" ht="33" x14ac:dyDescent="0.3">
      <c r="B93" s="6"/>
      <c r="C93" s="100"/>
      <c r="D93" s="93" t="s">
        <v>199</v>
      </c>
      <c r="E93" s="95" t="s">
        <v>208</v>
      </c>
      <c r="F93" s="94">
        <f>SUM(F94:F95)</f>
        <v>0</v>
      </c>
      <c r="G93" s="6"/>
      <c r="H93" s="6"/>
      <c r="I93" s="6"/>
      <c r="J93" s="6"/>
      <c r="K93" s="6"/>
      <c r="L93" s="6"/>
      <c r="M93" s="6"/>
      <c r="N93" s="6"/>
      <c r="O93" s="36"/>
      <c r="P93" s="6"/>
      <c r="Q93" s="6"/>
      <c r="R93" s="6"/>
      <c r="S93" s="6"/>
      <c r="T93" s="6"/>
      <c r="U93" s="6"/>
      <c r="V93" s="6"/>
      <c r="W93" s="6"/>
    </row>
    <row r="94" spans="2:23" x14ac:dyDescent="0.3">
      <c r="B94" s="6"/>
      <c r="C94" s="100"/>
      <c r="D94" s="93" t="s">
        <v>197</v>
      </c>
      <c r="E94" s="92" t="s">
        <v>196</v>
      </c>
      <c r="F94" s="91">
        <f>K16+K19+K50+K52+K53+K59+K65+K69-K49</f>
        <v>0</v>
      </c>
      <c r="G94" s="6"/>
      <c r="H94" s="6"/>
      <c r="I94" s="6"/>
      <c r="J94" s="6"/>
      <c r="K94" s="6"/>
      <c r="L94" s="6"/>
      <c r="M94" s="6"/>
      <c r="N94" s="6"/>
      <c r="O94" s="36"/>
      <c r="P94" s="6"/>
      <c r="Q94" s="6"/>
      <c r="R94" s="6"/>
      <c r="S94" s="6"/>
      <c r="T94" s="6"/>
      <c r="U94" s="6"/>
      <c r="V94" s="6"/>
      <c r="W94" s="6"/>
    </row>
    <row r="95" spans="2:23" x14ac:dyDescent="0.3">
      <c r="B95" s="6"/>
      <c r="C95" s="100"/>
      <c r="D95" s="93" t="s">
        <v>195</v>
      </c>
      <c r="E95" s="92" t="s">
        <v>207</v>
      </c>
      <c r="F95" s="91">
        <f>H16+H19+H50+H52+H53+H59-H49</f>
        <v>0</v>
      </c>
      <c r="G95" s="6"/>
      <c r="H95" s="6"/>
      <c r="I95" s="6"/>
      <c r="J95" s="6"/>
      <c r="K95" s="6"/>
      <c r="L95" s="6"/>
      <c r="M95" s="6"/>
      <c r="N95" s="6"/>
      <c r="O95" s="36"/>
      <c r="P95" s="6"/>
      <c r="Q95" s="6"/>
      <c r="R95" s="6"/>
      <c r="S95" s="6"/>
      <c r="T95" s="6"/>
      <c r="U95" s="6"/>
      <c r="V95" s="6"/>
      <c r="W95" s="6"/>
    </row>
    <row r="96" spans="2:23" x14ac:dyDescent="0.3">
      <c r="B96" s="6"/>
      <c r="C96" s="100"/>
      <c r="D96" s="93" t="s">
        <v>193</v>
      </c>
      <c r="E96" s="95" t="s">
        <v>192</v>
      </c>
      <c r="F96" s="94">
        <f>SUM(F97:F98)</f>
        <v>0</v>
      </c>
      <c r="G96" s="6"/>
      <c r="H96" s="6"/>
      <c r="I96" s="6"/>
      <c r="J96" s="6"/>
      <c r="K96" s="6"/>
      <c r="L96" s="6"/>
      <c r="M96" s="6"/>
      <c r="N96" s="6"/>
      <c r="O96" s="36"/>
      <c r="P96" s="6"/>
      <c r="Q96" s="6"/>
      <c r="R96" s="6"/>
      <c r="S96" s="6"/>
      <c r="T96" s="6"/>
      <c r="U96" s="6"/>
      <c r="V96" s="6"/>
      <c r="W96" s="6"/>
    </row>
    <row r="97" spans="2:23" x14ac:dyDescent="0.3">
      <c r="B97" s="6"/>
      <c r="C97" s="100"/>
      <c r="D97" s="93" t="s">
        <v>191</v>
      </c>
      <c r="E97" s="92" t="s">
        <v>190</v>
      </c>
      <c r="F97" s="91">
        <f>F95-F99</f>
        <v>0</v>
      </c>
      <c r="G97" s="6"/>
      <c r="H97" s="6"/>
      <c r="I97" s="6"/>
      <c r="J97" s="6"/>
      <c r="K97" s="6"/>
      <c r="L97" s="6"/>
      <c r="M97" s="6"/>
      <c r="N97" s="6"/>
      <c r="O97" s="36"/>
      <c r="P97" s="6"/>
      <c r="Q97" s="6"/>
      <c r="R97" s="6"/>
      <c r="S97" s="6"/>
      <c r="T97" s="6"/>
      <c r="U97" s="6"/>
      <c r="V97" s="6"/>
      <c r="W97" s="6"/>
    </row>
    <row r="98" spans="2:23" ht="27.75" customHeight="1" thickBot="1" x14ac:dyDescent="0.35">
      <c r="B98" s="6"/>
      <c r="C98" s="100"/>
      <c r="D98" s="93" t="s">
        <v>189</v>
      </c>
      <c r="E98" s="92" t="s">
        <v>188</v>
      </c>
      <c r="F98" s="91">
        <f>F94</f>
        <v>0</v>
      </c>
      <c r="G98" s="6"/>
      <c r="H98" s="6"/>
      <c r="I98" s="6"/>
      <c r="J98" s="6"/>
      <c r="K98" s="6"/>
      <c r="L98" s="6"/>
      <c r="M98" s="6"/>
      <c r="N98" s="6"/>
      <c r="O98" s="36"/>
      <c r="P98" s="6"/>
      <c r="Q98" s="6"/>
      <c r="R98" s="6"/>
      <c r="S98" s="6"/>
      <c r="T98" s="6"/>
      <c r="U98" s="6"/>
      <c r="V98" s="6"/>
      <c r="W98" s="6"/>
    </row>
    <row r="99" spans="2:23" ht="21.6" customHeight="1" thickBot="1" x14ac:dyDescent="0.35">
      <c r="B99" s="6"/>
      <c r="C99" s="100"/>
      <c r="D99" s="90" t="s">
        <v>187</v>
      </c>
      <c r="E99" s="89" t="s">
        <v>206</v>
      </c>
      <c r="F99" s="99"/>
      <c r="G99" s="87" t="str">
        <f>IF(F99=0,"",IF(F99&lt;=F95*VLOOKUP(K86&amp;K85,#REF!,2,FALSE),"OK","ERROR"))</f>
        <v/>
      </c>
      <c r="H99" s="6"/>
      <c r="I99" s="6"/>
      <c r="J99" s="6"/>
      <c r="K99" s="6"/>
      <c r="L99" s="6"/>
      <c r="M99" s="6"/>
      <c r="N99" s="6"/>
      <c r="O99" s="36"/>
      <c r="P99" s="6"/>
      <c r="Q99" s="6"/>
      <c r="R99" s="6"/>
      <c r="S99" s="6"/>
      <c r="T99" s="6"/>
      <c r="U99" s="6"/>
      <c r="V99" s="6"/>
      <c r="W99" s="6"/>
    </row>
    <row r="100" spans="2:23" x14ac:dyDescent="0.3">
      <c r="B100" s="6"/>
      <c r="C100" s="100"/>
      <c r="D100" s="6"/>
      <c r="E100" s="6"/>
      <c r="F100" s="6"/>
      <c r="G100" s="6"/>
      <c r="H100" s="6"/>
      <c r="I100" s="6"/>
      <c r="J100" s="6"/>
      <c r="K100" s="6"/>
      <c r="L100" s="6"/>
      <c r="M100" s="6"/>
      <c r="N100" s="6"/>
      <c r="O100" s="36"/>
      <c r="P100" s="6"/>
      <c r="Q100" s="6"/>
      <c r="R100" s="6"/>
      <c r="S100" s="6"/>
      <c r="T100" s="6"/>
      <c r="U100" s="6"/>
      <c r="V100" s="6"/>
      <c r="W100" s="6"/>
    </row>
    <row r="101" spans="2:23" ht="17.25" thickBot="1" x14ac:dyDescent="0.35">
      <c r="B101" s="6"/>
      <c r="C101" s="100"/>
      <c r="D101" s="6"/>
      <c r="E101" s="6"/>
      <c r="F101" s="6"/>
      <c r="G101" s="6"/>
      <c r="H101" s="6"/>
      <c r="I101" s="6"/>
      <c r="J101" s="6"/>
      <c r="K101" s="6"/>
      <c r="L101" s="6"/>
      <c r="M101" s="6"/>
      <c r="N101" s="6"/>
      <c r="O101" s="36"/>
      <c r="P101" s="6"/>
      <c r="Q101" s="6"/>
      <c r="R101" s="6"/>
      <c r="S101" s="6"/>
      <c r="T101" s="6"/>
      <c r="U101" s="6"/>
      <c r="V101" s="6"/>
      <c r="W101" s="6"/>
    </row>
    <row r="102" spans="2:23" x14ac:dyDescent="0.3">
      <c r="B102" s="6"/>
      <c r="C102" s="100"/>
      <c r="D102" s="98" t="s">
        <v>202</v>
      </c>
      <c r="E102" s="97" t="s">
        <v>205</v>
      </c>
      <c r="F102" s="96" t="s">
        <v>200</v>
      </c>
      <c r="G102" s="6"/>
      <c r="H102" s="6"/>
      <c r="I102" s="6"/>
      <c r="J102" s="6"/>
      <c r="K102" s="6"/>
      <c r="L102" s="6"/>
      <c r="M102" s="6"/>
      <c r="N102" s="6"/>
      <c r="O102" s="36"/>
      <c r="P102" s="6"/>
      <c r="Q102" s="6"/>
      <c r="R102" s="6"/>
      <c r="S102" s="6"/>
      <c r="T102" s="6"/>
      <c r="U102" s="6"/>
      <c r="V102" s="6"/>
      <c r="W102" s="6"/>
    </row>
    <row r="103" spans="2:23" ht="33" x14ac:dyDescent="0.3">
      <c r="B103" s="6"/>
      <c r="C103" s="100"/>
      <c r="D103" s="93" t="s">
        <v>199</v>
      </c>
      <c r="E103" s="95" t="s">
        <v>204</v>
      </c>
      <c r="F103" s="94">
        <f>SUM(F104:F105)</f>
        <v>0</v>
      </c>
      <c r="G103" s="6"/>
      <c r="H103" s="6"/>
      <c r="I103" s="6"/>
      <c r="J103" s="6"/>
      <c r="K103" s="6"/>
      <c r="L103" s="6"/>
      <c r="M103" s="6"/>
      <c r="N103" s="6"/>
      <c r="O103" s="36"/>
      <c r="P103" s="6"/>
      <c r="Q103" s="6"/>
      <c r="R103" s="6"/>
      <c r="S103" s="6"/>
      <c r="T103" s="6"/>
      <c r="U103" s="6"/>
      <c r="V103" s="6"/>
      <c r="W103" s="6"/>
    </row>
    <row r="104" spans="2:23" ht="17.25" thickBot="1" x14ac:dyDescent="0.35">
      <c r="B104" s="6"/>
      <c r="C104" s="100"/>
      <c r="D104" s="93" t="s">
        <v>197</v>
      </c>
      <c r="E104" s="92" t="s">
        <v>196</v>
      </c>
      <c r="F104" s="91">
        <f>K40+K54+K55+K56+K57+K58+K60+K71+K49</f>
        <v>0</v>
      </c>
      <c r="G104" s="6"/>
      <c r="H104" s="6"/>
      <c r="I104" s="6"/>
      <c r="J104" s="6"/>
      <c r="K104" s="6"/>
      <c r="L104" s="6"/>
      <c r="M104" s="6"/>
      <c r="N104" s="6"/>
      <c r="O104" s="36"/>
      <c r="P104" s="6"/>
      <c r="Q104" s="6"/>
      <c r="R104" s="6"/>
      <c r="S104" s="6"/>
      <c r="T104" s="6"/>
      <c r="U104" s="6"/>
      <c r="V104" s="6"/>
      <c r="W104" s="6"/>
    </row>
    <row r="105" spans="2:23" ht="16.899999999999999" customHeight="1" thickBot="1" x14ac:dyDescent="0.35">
      <c r="B105" s="6"/>
      <c r="C105" s="100"/>
      <c r="D105" s="93" t="s">
        <v>195</v>
      </c>
      <c r="E105" s="92" t="s">
        <v>194</v>
      </c>
      <c r="F105" s="91">
        <f>H40+H55+H56+H57+H58+H60+H71+H49</f>
        <v>0</v>
      </c>
      <c r="G105" s="87" t="str">
        <f>IF(F105=0,"",IF(F105&lt;=20%*F85,"OK","ERROR"))</f>
        <v/>
      </c>
      <c r="H105" s="6"/>
      <c r="I105" s="101"/>
      <c r="J105" s="6"/>
      <c r="K105" s="6"/>
      <c r="L105" s="6"/>
      <c r="M105" s="6"/>
      <c r="N105" s="6"/>
      <c r="O105" s="36"/>
      <c r="P105" s="6"/>
      <c r="Q105" s="6"/>
      <c r="R105" s="6"/>
      <c r="S105" s="6"/>
      <c r="T105" s="6"/>
      <c r="U105" s="6"/>
      <c r="V105" s="6"/>
      <c r="W105" s="6"/>
    </row>
    <row r="106" spans="2:23" x14ac:dyDescent="0.3">
      <c r="B106" s="6"/>
      <c r="C106" s="100"/>
      <c r="D106" s="93" t="s">
        <v>193</v>
      </c>
      <c r="E106" s="95" t="s">
        <v>192</v>
      </c>
      <c r="F106" s="94">
        <f>SUM(F107:F108)</f>
        <v>0</v>
      </c>
      <c r="G106" s="6"/>
      <c r="H106" s="6"/>
      <c r="I106" s="6"/>
      <c r="J106" s="6"/>
      <c r="K106" s="6"/>
      <c r="L106" s="6"/>
      <c r="M106" s="6"/>
      <c r="N106" s="6"/>
      <c r="O106" s="36"/>
      <c r="P106" s="6"/>
      <c r="Q106" s="6"/>
      <c r="R106" s="6"/>
      <c r="S106" s="6"/>
      <c r="T106" s="6"/>
      <c r="U106" s="6"/>
      <c r="V106" s="6"/>
      <c r="W106" s="6"/>
    </row>
    <row r="107" spans="2:23" x14ac:dyDescent="0.3">
      <c r="B107" s="6"/>
      <c r="C107" s="100"/>
      <c r="D107" s="93" t="s">
        <v>191</v>
      </c>
      <c r="E107" s="92" t="s">
        <v>190</v>
      </c>
      <c r="F107" s="91">
        <f>F105-F109</f>
        <v>0</v>
      </c>
      <c r="G107" s="6"/>
      <c r="H107" s="6"/>
      <c r="I107" s="6"/>
      <c r="J107" s="6"/>
      <c r="K107" s="6"/>
      <c r="L107" s="6"/>
      <c r="M107" s="6"/>
      <c r="N107" s="6"/>
      <c r="O107" s="36"/>
      <c r="P107" s="6"/>
      <c r="Q107" s="6"/>
      <c r="R107" s="6"/>
      <c r="S107" s="6"/>
      <c r="T107" s="6"/>
      <c r="U107" s="6"/>
      <c r="V107" s="6"/>
      <c r="W107" s="6"/>
    </row>
    <row r="108" spans="2:23" ht="30" customHeight="1" thickBot="1" x14ac:dyDescent="0.35">
      <c r="B108" s="6"/>
      <c r="C108" s="100"/>
      <c r="D108" s="93" t="s">
        <v>189</v>
      </c>
      <c r="E108" s="92" t="s">
        <v>188</v>
      </c>
      <c r="F108" s="91">
        <f>F104</f>
        <v>0</v>
      </c>
      <c r="G108" s="6"/>
      <c r="H108" s="6"/>
      <c r="I108" s="6"/>
      <c r="J108" s="6"/>
      <c r="K108" s="6"/>
      <c r="L108" s="6"/>
      <c r="M108" s="6"/>
      <c r="N108" s="6"/>
      <c r="O108" s="36"/>
      <c r="P108" s="6"/>
      <c r="Q108" s="6"/>
      <c r="R108" s="6"/>
      <c r="S108" s="6"/>
      <c r="T108" s="6"/>
      <c r="U108" s="6"/>
      <c r="V108" s="6"/>
      <c r="W108" s="6"/>
    </row>
    <row r="109" spans="2:23" ht="20.45" customHeight="1" thickBot="1" x14ac:dyDescent="0.35">
      <c r="B109" s="6"/>
      <c r="C109" s="100"/>
      <c r="D109" s="90" t="s">
        <v>187</v>
      </c>
      <c r="E109" s="89" t="s">
        <v>203</v>
      </c>
      <c r="F109" s="99"/>
      <c r="G109" s="87" t="str">
        <f>IF(F109=0,"",IF(F109/eur&lt;=200000,"OK","ERROR"))</f>
        <v/>
      </c>
      <c r="H109" s="6"/>
      <c r="I109" s="6"/>
      <c r="J109" s="6"/>
      <c r="K109" s="6"/>
      <c r="L109" s="6"/>
      <c r="M109" s="6"/>
      <c r="N109" s="6"/>
      <c r="O109" s="36"/>
      <c r="P109" s="6"/>
      <c r="Q109" s="6"/>
      <c r="R109" s="6"/>
      <c r="S109" s="6"/>
      <c r="T109" s="6"/>
      <c r="U109" s="6"/>
      <c r="V109" s="6"/>
      <c r="W109" s="6"/>
    </row>
    <row r="110" spans="2:23" x14ac:dyDescent="0.3">
      <c r="B110" s="6"/>
      <c r="C110" s="6"/>
      <c r="D110" s="6"/>
      <c r="E110" s="6"/>
      <c r="F110" s="6"/>
      <c r="G110" s="6"/>
      <c r="H110" s="6"/>
      <c r="I110" s="6"/>
      <c r="J110" s="6"/>
      <c r="K110" s="6"/>
      <c r="L110" s="6"/>
      <c r="M110" s="6"/>
      <c r="N110" s="6"/>
      <c r="O110" s="36"/>
      <c r="P110" s="6"/>
      <c r="Q110" s="6"/>
      <c r="R110" s="6"/>
      <c r="S110" s="6"/>
      <c r="T110" s="6"/>
      <c r="U110" s="6"/>
      <c r="V110" s="6"/>
      <c r="W110" s="6"/>
    </row>
    <row r="111" spans="2:23" ht="17.25" thickBot="1" x14ac:dyDescent="0.35">
      <c r="B111" s="6"/>
      <c r="C111" s="6"/>
      <c r="D111" s="6"/>
      <c r="E111" s="6"/>
      <c r="F111" s="6"/>
      <c r="G111" s="6"/>
      <c r="H111" s="6"/>
      <c r="I111" s="6"/>
      <c r="J111" s="6"/>
      <c r="K111" s="6"/>
      <c r="L111" s="6"/>
      <c r="M111" s="6"/>
      <c r="N111" s="6"/>
      <c r="O111" s="36"/>
      <c r="P111" s="6"/>
      <c r="Q111" s="6"/>
      <c r="R111" s="6"/>
      <c r="S111" s="6"/>
      <c r="T111" s="6"/>
      <c r="U111" s="6"/>
      <c r="V111" s="6"/>
      <c r="W111" s="6"/>
    </row>
    <row r="112" spans="2:23" ht="33" x14ac:dyDescent="0.3">
      <c r="B112" s="6"/>
      <c r="C112" s="6"/>
      <c r="D112" s="98" t="s">
        <v>202</v>
      </c>
      <c r="E112" s="97" t="s">
        <v>201</v>
      </c>
      <c r="F112" s="96" t="s">
        <v>200</v>
      </c>
      <c r="G112" s="6"/>
      <c r="H112" s="6"/>
      <c r="I112" s="6"/>
      <c r="J112" s="6"/>
      <c r="K112" s="6"/>
      <c r="L112" s="6"/>
      <c r="M112" s="6"/>
      <c r="N112" s="6"/>
      <c r="O112" s="36"/>
      <c r="P112" s="6"/>
      <c r="Q112" s="6"/>
      <c r="R112" s="6"/>
      <c r="S112" s="6"/>
      <c r="T112" s="6"/>
      <c r="U112" s="6"/>
      <c r="V112" s="6"/>
      <c r="W112" s="6"/>
    </row>
    <row r="113" spans="2:23" ht="33" x14ac:dyDescent="0.3">
      <c r="B113" s="6"/>
      <c r="C113" s="6"/>
      <c r="D113" s="93" t="s">
        <v>199</v>
      </c>
      <c r="E113" s="95" t="s">
        <v>198</v>
      </c>
      <c r="F113" s="94">
        <f>SUM(F114:F115)</f>
        <v>0</v>
      </c>
      <c r="G113" s="6"/>
      <c r="H113" s="6"/>
      <c r="I113" s="6"/>
      <c r="J113" s="6"/>
      <c r="K113" s="6"/>
      <c r="L113" s="6"/>
      <c r="M113" s="6"/>
      <c r="N113" s="6"/>
      <c r="O113" s="36"/>
      <c r="P113" s="6"/>
      <c r="Q113" s="6"/>
      <c r="R113" s="6"/>
      <c r="S113" s="6"/>
      <c r="T113" s="6"/>
      <c r="U113" s="6"/>
      <c r="V113" s="6"/>
      <c r="W113" s="6"/>
    </row>
    <row r="114" spans="2:23" x14ac:dyDescent="0.3">
      <c r="B114" s="6"/>
      <c r="C114" s="6"/>
      <c r="D114" s="93" t="s">
        <v>197</v>
      </c>
      <c r="E114" s="92" t="s">
        <v>196</v>
      </c>
      <c r="F114" s="91">
        <f>K72+K73</f>
        <v>0</v>
      </c>
      <c r="G114" s="6"/>
      <c r="H114" s="6"/>
      <c r="I114" s="6"/>
      <c r="J114" s="6"/>
      <c r="K114" s="6"/>
      <c r="L114" s="6"/>
      <c r="M114" s="6"/>
      <c r="N114" s="6"/>
      <c r="O114" s="36"/>
      <c r="P114" s="6"/>
      <c r="Q114" s="6"/>
      <c r="R114" s="6"/>
      <c r="S114" s="6"/>
      <c r="T114" s="6"/>
      <c r="U114" s="6"/>
      <c r="V114" s="6"/>
      <c r="W114" s="6"/>
    </row>
    <row r="115" spans="2:23" x14ac:dyDescent="0.3">
      <c r="B115" s="6"/>
      <c r="C115" s="6"/>
      <c r="D115" s="93" t="s">
        <v>195</v>
      </c>
      <c r="E115" s="92" t="s">
        <v>194</v>
      </c>
      <c r="F115" s="91">
        <f>H72+H73</f>
        <v>0</v>
      </c>
      <c r="G115" s="6"/>
      <c r="H115" s="6"/>
      <c r="I115" s="6"/>
      <c r="J115" s="6"/>
      <c r="K115" s="6"/>
      <c r="L115" s="6"/>
      <c r="M115" s="6"/>
      <c r="N115" s="6"/>
      <c r="O115" s="36"/>
      <c r="P115" s="6"/>
      <c r="Q115" s="6"/>
      <c r="R115" s="6"/>
      <c r="S115" s="6"/>
      <c r="T115" s="6"/>
      <c r="U115" s="6"/>
      <c r="V115" s="6"/>
      <c r="W115" s="6"/>
    </row>
    <row r="116" spans="2:23" x14ac:dyDescent="0.3">
      <c r="B116" s="6"/>
      <c r="C116" s="6"/>
      <c r="D116" s="93" t="s">
        <v>193</v>
      </c>
      <c r="E116" s="95" t="s">
        <v>192</v>
      </c>
      <c r="F116" s="94">
        <f>SUM(F117:F118)</f>
        <v>0</v>
      </c>
      <c r="G116" s="6"/>
      <c r="H116" s="6"/>
      <c r="I116" s="6"/>
      <c r="J116" s="6"/>
      <c r="K116" s="6"/>
      <c r="L116" s="6"/>
      <c r="M116" s="6"/>
      <c r="N116" s="6"/>
      <c r="O116" s="36"/>
      <c r="P116" s="6"/>
      <c r="Q116" s="6"/>
      <c r="R116" s="6"/>
      <c r="S116" s="6"/>
      <c r="T116" s="6"/>
      <c r="U116" s="6"/>
      <c r="V116" s="6"/>
      <c r="W116" s="6"/>
    </row>
    <row r="117" spans="2:23" x14ac:dyDescent="0.3">
      <c r="B117" s="6"/>
      <c r="C117" s="6"/>
      <c r="D117" s="93" t="s">
        <v>191</v>
      </c>
      <c r="E117" s="92" t="s">
        <v>190</v>
      </c>
      <c r="F117" s="91">
        <f>F115-F119</f>
        <v>0</v>
      </c>
      <c r="G117" s="6"/>
      <c r="H117" s="6"/>
      <c r="I117" s="6"/>
      <c r="J117" s="6"/>
      <c r="K117" s="6"/>
      <c r="L117" s="6"/>
      <c r="M117" s="6"/>
      <c r="N117" s="6"/>
      <c r="O117" s="36"/>
      <c r="P117" s="6"/>
      <c r="Q117" s="6"/>
      <c r="R117" s="6"/>
      <c r="S117" s="6"/>
      <c r="T117" s="6"/>
      <c r="U117" s="6"/>
      <c r="V117" s="6"/>
      <c r="W117" s="6"/>
    </row>
    <row r="118" spans="2:23" ht="28.5" customHeight="1" thickBot="1" x14ac:dyDescent="0.35">
      <c r="B118" s="6"/>
      <c r="C118" s="6"/>
      <c r="D118" s="93" t="s">
        <v>189</v>
      </c>
      <c r="E118" s="92" t="s">
        <v>188</v>
      </c>
      <c r="F118" s="91">
        <f>F114</f>
        <v>0</v>
      </c>
      <c r="G118" s="6"/>
      <c r="H118" s="6"/>
      <c r="I118" s="6"/>
      <c r="J118" s="6"/>
      <c r="K118" s="6"/>
      <c r="L118" s="6"/>
      <c r="M118" s="6"/>
      <c r="N118" s="6"/>
      <c r="O118" s="36"/>
      <c r="P118" s="6"/>
      <c r="Q118" s="6"/>
      <c r="R118" s="6"/>
      <c r="S118" s="6"/>
      <c r="T118" s="6"/>
      <c r="U118" s="6"/>
      <c r="V118" s="6"/>
      <c r="W118" s="6"/>
    </row>
    <row r="119" spans="2:23" ht="21" customHeight="1" thickBot="1" x14ac:dyDescent="0.35">
      <c r="B119" s="6"/>
      <c r="C119" s="6"/>
      <c r="D119" s="90" t="s">
        <v>187</v>
      </c>
      <c r="E119" s="89" t="s">
        <v>186</v>
      </c>
      <c r="F119" s="88"/>
      <c r="G119" s="87" t="str">
        <f>IF(F119=0,"",IF(F119/eur&lt;=220000,"OK","ERROR"))</f>
        <v/>
      </c>
      <c r="H119" s="6"/>
      <c r="I119" s="6"/>
      <c r="J119" s="6"/>
      <c r="K119" s="6"/>
      <c r="L119" s="6"/>
      <c r="M119" s="6"/>
      <c r="N119" s="6"/>
      <c r="O119" s="36"/>
      <c r="P119" s="6"/>
      <c r="Q119" s="6"/>
      <c r="R119" s="6"/>
      <c r="S119" s="6"/>
      <c r="T119" s="6"/>
      <c r="U119" s="6"/>
      <c r="V119" s="6"/>
      <c r="W119" s="6"/>
    </row>
    <row r="120" spans="2:23" x14ac:dyDescent="0.3">
      <c r="B120" s="6"/>
      <c r="C120" s="6"/>
      <c r="D120" s="6"/>
      <c r="E120" s="6"/>
      <c r="F120" s="6"/>
      <c r="G120" s="6"/>
      <c r="H120" s="6"/>
      <c r="I120" s="6"/>
      <c r="J120" s="6"/>
      <c r="K120" s="6"/>
      <c r="L120" s="6"/>
      <c r="M120" s="6"/>
      <c r="N120" s="6"/>
      <c r="O120" s="36"/>
      <c r="P120" s="6"/>
      <c r="Q120" s="6"/>
      <c r="R120" s="6"/>
      <c r="S120" s="6"/>
      <c r="T120" s="6"/>
      <c r="U120" s="6"/>
      <c r="V120" s="6"/>
      <c r="W120" s="6"/>
    </row>
    <row r="121" spans="2:23" x14ac:dyDescent="0.3">
      <c r="B121" s="6"/>
      <c r="C121" s="6"/>
      <c r="D121" s="6"/>
      <c r="E121" s="6"/>
      <c r="F121" s="6"/>
      <c r="G121" s="6"/>
      <c r="H121" s="6"/>
      <c r="I121" s="6"/>
      <c r="J121" s="6"/>
      <c r="K121" s="6"/>
      <c r="L121" s="6"/>
      <c r="M121" s="6"/>
    </row>
    <row r="122" spans="2:23" x14ac:dyDescent="0.3">
      <c r="B122" s="6"/>
      <c r="C122" s="6"/>
      <c r="D122" s="6"/>
      <c r="E122" s="6"/>
      <c r="F122" s="6"/>
      <c r="G122" s="6"/>
      <c r="H122" s="6"/>
      <c r="I122" s="6"/>
      <c r="J122" s="6"/>
      <c r="K122" s="6"/>
      <c r="L122" s="6"/>
      <c r="M122" s="6"/>
    </row>
  </sheetData>
  <sheetProtection algorithmName="SHA-512" hashValue="5MBMBNd0vXpcs+TQAIBiuwv9TgKr6jPmx32UjQS0GpQsZijvlvMQkZ3aBw8vPfMotGCAL8rFv9nIxmBv8k6w3A==" saltValue="1hkm/793pih3KsT3A3wcIA==" spinCount="100000" sheet="1" objects="1" scenarios="1"/>
  <mergeCells count="28">
    <mergeCell ref="I85:J85"/>
    <mergeCell ref="I86:J86"/>
    <mergeCell ref="R20:V20"/>
    <mergeCell ref="R62:V62"/>
    <mergeCell ref="R51:V51"/>
    <mergeCell ref="E62:L62"/>
    <mergeCell ref="E20:L20"/>
    <mergeCell ref="E41:L41"/>
    <mergeCell ref="E51:L51"/>
    <mergeCell ref="E66:L66"/>
    <mergeCell ref="E70:L70"/>
    <mergeCell ref="R41:V41"/>
    <mergeCell ref="R66:V66"/>
    <mergeCell ref="R70:V70"/>
    <mergeCell ref="R79:W83"/>
    <mergeCell ref="C9:C10"/>
    <mergeCell ref="E9:E10"/>
    <mergeCell ref="F9:G9"/>
    <mergeCell ref="H9:H10"/>
    <mergeCell ref="I9:J9"/>
    <mergeCell ref="D9:D10"/>
    <mergeCell ref="O9:O10"/>
    <mergeCell ref="R9:V10"/>
    <mergeCell ref="L9:L10"/>
    <mergeCell ref="E11:L11"/>
    <mergeCell ref="E17:L17"/>
    <mergeCell ref="K9:K10"/>
    <mergeCell ref="S17:V17"/>
  </mergeCells>
  <conditionalFormatting sqref="G99">
    <cfRule type="cellIs" dxfId="9" priority="5" operator="equal">
      <formula>"OK"</formula>
    </cfRule>
    <cfRule type="cellIs" dxfId="8" priority="6" operator="equal">
      <formula>"ERROR"</formula>
    </cfRule>
  </conditionalFormatting>
  <conditionalFormatting sqref="G105">
    <cfRule type="cellIs" dxfId="7" priority="3" operator="equal">
      <formula>"OK"</formula>
    </cfRule>
    <cfRule type="cellIs" dxfId="6" priority="4" operator="equal">
      <formula>"ERROR"</formula>
    </cfRule>
  </conditionalFormatting>
  <conditionalFormatting sqref="G109">
    <cfRule type="cellIs" dxfId="5" priority="7" operator="equal">
      <formula>"OK"</formula>
    </cfRule>
  </conditionalFormatting>
  <conditionalFormatting sqref="G119">
    <cfRule type="cellIs" dxfId="4" priority="1" operator="equal">
      <formula>"OK"</formula>
    </cfRule>
    <cfRule type="cellIs" dxfId="3" priority="2" operator="equal">
      <formula>"ERROR"</formula>
    </cfRule>
  </conditionalFormatting>
  <conditionalFormatting sqref="O12:O75 G89 G109">
    <cfRule type="cellIs" dxfId="2" priority="10" operator="equal">
      <formula>"ERROR"</formula>
    </cfRule>
  </conditionalFormatting>
  <conditionalFormatting sqref="O12:O75 G89">
    <cfRule type="cellIs" dxfId="1" priority="8" operator="equal">
      <formula>"OK"</formula>
    </cfRule>
  </conditionalFormatting>
  <conditionalFormatting sqref="V12:V16 V18:V19 V21:V40 V42:V50 V52:V61 V63:V65 V67:V69 V71:V77">
    <cfRule type="cellIs" dxfId="0" priority="9" operator="equal">
      <formula>"error"</formula>
    </cfRule>
  </conditionalFormatting>
  <dataValidations count="1">
    <dataValidation type="list" allowBlank="1" showInputMessage="1" showErrorMessage="1" sqref="K85:K86" xr:uid="{00000000-0002-0000-0200-000000000000}">
      <formula1>#REF!</formula1>
    </dataValidation>
  </dataValidations>
  <pageMargins left="0.31496062992125984" right="0.31496062992125984" top="0.35433070866141736" bottom="0.35433070866141736" header="0.31496062992125984" footer="0.31496062992125984"/>
  <pageSetup paperSize="9" scale="28" orientation="landscape" r:id="rId1"/>
  <rowBreaks count="2" manualBreakCount="2">
    <brk id="77" min="1" max="24" man="1"/>
    <brk id="120" min="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3</vt:i4>
      </vt:variant>
    </vt:vector>
  </HeadingPairs>
  <TitlesOfParts>
    <vt:vector size="6" baseType="lpstr">
      <vt:lpstr>1-Bilant_Solicitant</vt:lpstr>
      <vt:lpstr>2-Intreprinderi in dificultate</vt:lpstr>
      <vt:lpstr>3-Buget cerere</vt:lpstr>
      <vt:lpstr>'1-Bilant_Solicitant'!Zona_de_imprimat</vt:lpstr>
      <vt:lpstr>'2-Intreprinderi in dificultate'!Zona_de_imprimat</vt:lpstr>
      <vt:lpstr>'3-Buget cerere'!Zona_de_imprimat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Magda Ioan</cp:lastModifiedBy>
  <cp:lastPrinted>2025-08-21T10:58:14Z</cp:lastPrinted>
  <dcterms:created xsi:type="dcterms:W3CDTF">2025-08-21T06:10:54Z</dcterms:created>
  <dcterms:modified xsi:type="dcterms:W3CDTF">2025-09-11T06:03:36Z</dcterms:modified>
</cp:coreProperties>
</file>